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PPI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4" i="1" l="1"/>
  <c r="L104" i="1"/>
  <c r="G104" i="1"/>
  <c r="M103" i="1"/>
  <c r="L103" i="1"/>
  <c r="G103" i="1"/>
  <c r="M102" i="1"/>
  <c r="L102" i="1"/>
  <c r="G102" i="1"/>
  <c r="M101" i="1"/>
  <c r="L101" i="1"/>
  <c r="G101" i="1"/>
  <c r="M100" i="1"/>
  <c r="L100" i="1"/>
  <c r="G100" i="1"/>
  <c r="M99" i="1"/>
  <c r="L99" i="1"/>
  <c r="G99" i="1"/>
  <c r="M98" i="1"/>
  <c r="L98" i="1"/>
  <c r="G98" i="1"/>
  <c r="M97" i="1"/>
  <c r="L97" i="1"/>
  <c r="G97" i="1"/>
  <c r="M96" i="1"/>
  <c r="L96" i="1"/>
  <c r="G96" i="1"/>
  <c r="M95" i="1"/>
  <c r="L95" i="1"/>
  <c r="G95" i="1"/>
  <c r="M94" i="1"/>
  <c r="L94" i="1"/>
  <c r="G94" i="1"/>
  <c r="M93" i="1"/>
  <c r="L93" i="1"/>
  <c r="G93" i="1"/>
  <c r="M92" i="1"/>
  <c r="L92" i="1"/>
  <c r="G92" i="1"/>
  <c r="M91" i="1"/>
  <c r="L91" i="1"/>
  <c r="G91" i="1"/>
  <c r="M90" i="1"/>
  <c r="L90" i="1"/>
  <c r="G90" i="1"/>
  <c r="M89" i="1"/>
  <c r="L89" i="1"/>
  <c r="G89" i="1"/>
  <c r="M88" i="1"/>
  <c r="L88" i="1"/>
  <c r="G88" i="1"/>
  <c r="M87" i="1"/>
  <c r="L87" i="1"/>
  <c r="G87" i="1"/>
  <c r="M86" i="1"/>
  <c r="L86" i="1"/>
  <c r="G86" i="1"/>
  <c r="M85" i="1"/>
  <c r="L85" i="1"/>
  <c r="G85" i="1"/>
  <c r="M84" i="1"/>
  <c r="L84" i="1"/>
  <c r="G84" i="1"/>
  <c r="M83" i="1"/>
  <c r="L83" i="1"/>
  <c r="G83" i="1"/>
  <c r="M82" i="1"/>
  <c r="L82" i="1"/>
  <c r="G82" i="1"/>
  <c r="M81" i="1"/>
  <c r="L81" i="1"/>
  <c r="G81" i="1"/>
  <c r="M80" i="1"/>
  <c r="L80" i="1"/>
  <c r="G80" i="1"/>
  <c r="M79" i="1"/>
  <c r="L79" i="1"/>
  <c r="G79" i="1"/>
  <c r="M78" i="1"/>
  <c r="L78" i="1"/>
  <c r="G78" i="1"/>
  <c r="M77" i="1"/>
  <c r="L77" i="1"/>
  <c r="G77" i="1"/>
  <c r="M76" i="1"/>
  <c r="L76" i="1"/>
  <c r="G76" i="1"/>
  <c r="M75" i="1"/>
  <c r="L75" i="1"/>
  <c r="G75" i="1"/>
  <c r="M74" i="1"/>
  <c r="L74" i="1"/>
  <c r="G74" i="1"/>
  <c r="M73" i="1"/>
  <c r="L73" i="1"/>
  <c r="G73" i="1"/>
  <c r="M72" i="1"/>
  <c r="L72" i="1"/>
  <c r="G72" i="1"/>
  <c r="M71" i="1"/>
  <c r="L71" i="1"/>
  <c r="G71" i="1"/>
  <c r="M70" i="1"/>
  <c r="L70" i="1"/>
  <c r="G70" i="1"/>
  <c r="M69" i="1"/>
  <c r="L69" i="1"/>
  <c r="G69" i="1"/>
  <c r="M68" i="1"/>
  <c r="L68" i="1"/>
  <c r="G68" i="1"/>
  <c r="M67" i="1"/>
  <c r="L67" i="1"/>
  <c r="G67" i="1"/>
  <c r="M66" i="1"/>
  <c r="L66" i="1"/>
  <c r="G66" i="1"/>
  <c r="M65" i="1"/>
  <c r="L65" i="1"/>
  <c r="G65" i="1"/>
  <c r="M64" i="1"/>
  <c r="L64" i="1"/>
  <c r="G64" i="1"/>
  <c r="M63" i="1"/>
  <c r="L63" i="1"/>
  <c r="G63" i="1"/>
  <c r="M62" i="1"/>
  <c r="L62" i="1"/>
  <c r="G62" i="1"/>
  <c r="M61" i="1"/>
  <c r="L61" i="1"/>
  <c r="G61" i="1"/>
  <c r="M60" i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8" i="1"/>
  <c r="L38" i="1"/>
  <c r="G38" i="1"/>
  <c r="M37" i="1"/>
  <c r="L37" i="1"/>
  <c r="G37" i="1"/>
  <c r="M36" i="1"/>
  <c r="L36" i="1"/>
  <c r="G36" i="1"/>
  <c r="M35" i="1"/>
  <c r="L35" i="1"/>
  <c r="G35" i="1"/>
  <c r="M34" i="1"/>
  <c r="L34" i="1"/>
  <c r="G34" i="1"/>
  <c r="M33" i="1"/>
  <c r="L33" i="1"/>
  <c r="G33" i="1"/>
  <c r="M32" i="1"/>
  <c r="L32" i="1"/>
  <c r="G32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2" i="1"/>
  <c r="L12" i="1"/>
  <c r="G12" i="1"/>
  <c r="M11" i="1"/>
  <c r="L11" i="1"/>
  <c r="G11" i="1"/>
  <c r="M10" i="1"/>
  <c r="L10" i="1"/>
  <c r="G10" i="1"/>
  <c r="G31" i="1" l="1"/>
  <c r="G9" i="1"/>
  <c r="K107" i="1" l="1"/>
  <c r="J107" i="1"/>
  <c r="I107" i="1"/>
  <c r="H107" i="1"/>
  <c r="G107" i="1"/>
  <c r="K26" i="1"/>
  <c r="J26" i="1"/>
  <c r="I26" i="1"/>
  <c r="H26" i="1"/>
  <c r="G26" i="1"/>
  <c r="M107" i="1" l="1"/>
  <c r="M31" i="1"/>
  <c r="M26" i="1"/>
  <c r="M9" i="1"/>
  <c r="K109" i="1"/>
  <c r="I109" i="1"/>
  <c r="H109" i="1"/>
  <c r="J109" i="1"/>
  <c r="G109" i="1"/>
  <c r="L107" i="1"/>
  <c r="L31" i="1"/>
  <c r="L26" i="1"/>
  <c r="L9" i="1"/>
  <c r="L109" i="1" l="1"/>
  <c r="M109" i="1"/>
</calcChain>
</file>

<file path=xl/sharedStrings.xml><?xml version="1.0" encoding="utf-8"?>
<sst xmlns="http://schemas.openxmlformats.org/spreadsheetml/2006/main" count="263" uniqueCount="185">
  <si>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</si>
  <si>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</si>
  <si>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</si>
  <si>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</si>
  <si>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</si>
  <si>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</si>
  <si>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</si>
  <si>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</si>
  <si>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</si>
  <si>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</si>
  <si>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</si>
  <si>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</si>
  <si>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</si>
  <si>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</si>
  <si>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</si>
  <si>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</si>
  <si>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</si>
  <si>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</si>
  <si>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</si>
  <si>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</si>
  <si>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</si>
  <si>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E023</t>
  </si>
  <si>
    <t>PROGAMA MAS</t>
  </si>
  <si>
    <t>Computadoras y equipo periférico</t>
  </si>
  <si>
    <t>Otros mobiliarios y equipos de administración</t>
  </si>
  <si>
    <t>E1510</t>
  </si>
  <si>
    <t>PRESIDENCIA MUNICIPAL</t>
  </si>
  <si>
    <t>Terrenos</t>
  </si>
  <si>
    <t>E1530</t>
  </si>
  <si>
    <t>INFORMATICA (SISTEMAS)</t>
  </si>
  <si>
    <t>Herramientas y maquinas -herramienta</t>
  </si>
  <si>
    <t>E1730</t>
  </si>
  <si>
    <t>BIBLIOTECAS PUBLICAS</t>
  </si>
  <si>
    <t>E2020</t>
  </si>
  <si>
    <t>SEGURIDAD PUBLICA</t>
  </si>
  <si>
    <t>Equipo de audio y de video</t>
  </si>
  <si>
    <t>Especies menores y de zoológico</t>
  </si>
  <si>
    <t>E2310</t>
  </si>
  <si>
    <t>SERVICIOS PUBLICOS MUNICIPALES</t>
  </si>
  <si>
    <t>Automóviles y camiones</t>
  </si>
  <si>
    <t>E2330</t>
  </si>
  <si>
    <t>RASTRO MUNICIPAL</t>
  </si>
  <si>
    <t>E2340</t>
  </si>
  <si>
    <t>PARQUES Y JARDINES</t>
  </si>
  <si>
    <t>E2510</t>
  </si>
  <si>
    <t>OBRAS PUBLICAS</t>
  </si>
  <si>
    <t>Equipo de comunicación y telecomunicacion</t>
  </si>
  <si>
    <t>M1210</t>
  </si>
  <si>
    <t>TESORERIA MUNICIPAL</t>
  </si>
  <si>
    <t>Muebles excepto de oficina y estantería</t>
  </si>
  <si>
    <t>M1230</t>
  </si>
  <si>
    <t>ADQUISICIONES Y CONTROL DE BIENES</t>
  </si>
  <si>
    <t>Muebles de oficina y estantería</t>
  </si>
  <si>
    <t>Edificación no habitacional</t>
  </si>
  <si>
    <t>División de terrenos y Constr de obras de urbaniz</t>
  </si>
  <si>
    <t>E3603</t>
  </si>
  <si>
    <t>DESARROLLO AGROPECUARIO</t>
  </si>
  <si>
    <t>Otras construcc de ingeniería civil u obra pesada</t>
  </si>
  <si>
    <t>K0579.0006</t>
  </si>
  <si>
    <t>CONST RED AGUA POTABLE COL VALLE DE CRISTO REY 1ET</t>
  </si>
  <si>
    <t>K0580.0007</t>
  </si>
  <si>
    <t>AMPLIACION RED DREN CALLE PRINCIPAL/GAVIA DE RIVAS</t>
  </si>
  <si>
    <t>K0580.0013</t>
  </si>
  <si>
    <t>RED DRENAJE SANITARIO COL LOS PARAISOS 1ER ETAPA</t>
  </si>
  <si>
    <t>K0580.0015</t>
  </si>
  <si>
    <t>AMPLIACION RED DREN SAN ANTON LOC SANTA ROSA RIVAS</t>
  </si>
  <si>
    <t>K0580.0019</t>
  </si>
  <si>
    <t>CONSTRUCCION DE RED DE DRENAJE Y CARCAMO COL PARAI</t>
  </si>
  <si>
    <t>K0580.018</t>
  </si>
  <si>
    <t>CONS LINEA DE DRE COL DEPO</t>
  </si>
  <si>
    <t>K0581.0004</t>
  </si>
  <si>
    <t>AMPLIACIÓN DE RED ELECTRICA  LOC EL CAMALEÓN.</t>
  </si>
  <si>
    <t>K0582.0005</t>
  </si>
  <si>
    <t>CONST RED ALUMBRADO DE SABES/PUERTO INT,ROMITA,GTO</t>
  </si>
  <si>
    <t>K0583.0001</t>
  </si>
  <si>
    <t>EMPEDRADO CALLE LA ESPERANZA,COMUN CRUZ DE AGUILAR</t>
  </si>
  <si>
    <t>K0583.0003</t>
  </si>
  <si>
    <t>REHABILITACION  DE ESPACIOS PÚBLICOS LOC.SAN JOSE</t>
  </si>
  <si>
    <t>K0583.0010</t>
  </si>
  <si>
    <t>REHABILE PAVI C.JOSE MARIA MORELOS TRAMO AUZA</t>
  </si>
  <si>
    <t>K0583.0011</t>
  </si>
  <si>
    <t>REHABILITACION REVESTIMIENTO CAMINO PROL VICENTE</t>
  </si>
  <si>
    <t>Construcción de vías de comunicación</t>
  </si>
  <si>
    <t>K0583.0012</t>
  </si>
  <si>
    <t>REHABILITACION REVESTIMI  E.C. ROMITA - SAN GONZ</t>
  </si>
  <si>
    <t>K0583.0013</t>
  </si>
  <si>
    <t>EMPED HUELLAS DE CONCRETO DE C. REFUGIO LOC LIEBR</t>
  </si>
  <si>
    <t>K0583.0014</t>
  </si>
  <si>
    <t>CONSTRUCC PLAZA COMUNITARIA  LOC SAN ISIDRO OJOAGU</t>
  </si>
  <si>
    <t>K0583.003</t>
  </si>
  <si>
    <t>REHA PAV C JOSE MARIA MORELOS TRAMO</t>
  </si>
  <si>
    <t>K0583.005</t>
  </si>
  <si>
    <t>REHAB PAVI C HERRERA TRAMO AV GRAL IGNACIO ALLENDE</t>
  </si>
  <si>
    <t>K0583.007</t>
  </si>
  <si>
    <t>PAVI CONCRETO DE CALLE ITALIA</t>
  </si>
  <si>
    <t>K0583.009</t>
  </si>
  <si>
    <t>EMP  CALLE PRINC CAMALEON 2ETA</t>
  </si>
  <si>
    <t>K0584.0001</t>
  </si>
  <si>
    <t>CONSTRUCCION DE CUARTO DORMITORIO 4 X 4</t>
  </si>
  <si>
    <t>Edificación habitacional</t>
  </si>
  <si>
    <t>K0584.0002</t>
  </si>
  <si>
    <t>CUARTO PARA BAÑO</t>
  </si>
  <si>
    <t>K0584.0003</t>
  </si>
  <si>
    <t>CUARTO PARA COCINA</t>
  </si>
  <si>
    <t>K0585.0002</t>
  </si>
  <si>
    <t>CONSTRUCCION CANCHA COL PARAISOS</t>
  </si>
  <si>
    <t>K0586.0001</t>
  </si>
  <si>
    <t>CONSTRUC  RED DE AGUA POTABLE C AMPLIACIÓN PALMAS</t>
  </si>
  <si>
    <t>K0586.0002</t>
  </si>
  <si>
    <t>CONSTRU  RED DE AGUA  EN C NUEVAS LOC  SAN RAMÓN</t>
  </si>
  <si>
    <t>K0586.0003</t>
  </si>
  <si>
    <t>CONSTR  RED DE AGUA POTABLE  LOC SAN MIGUEL  HUAR</t>
  </si>
  <si>
    <t>K0586.0004</t>
  </si>
  <si>
    <t>CONSTRU LINEA CONDUC Y TANQUE ELEV LOC OJO DE RANA</t>
  </si>
  <si>
    <t>K0586.0006</t>
  </si>
  <si>
    <t>CONSTRUCCION LINEA SECT AGUA POTABLE PASCUAL</t>
  </si>
  <si>
    <t>K0587.0001</t>
  </si>
  <si>
    <t>CONSTRUCCION DE ALUMBRADO GAVIA DE RIONDA</t>
  </si>
  <si>
    <t>K0588.0002</t>
  </si>
  <si>
    <t>CAMINO ROMITA - PUERTO INTERIOR -EL ESCOPLO</t>
  </si>
  <si>
    <t>K0588.0003</t>
  </si>
  <si>
    <t>CAMINO ROMITA - CUERAMARO - LOS ANGELES</t>
  </si>
  <si>
    <t>K0588.0004</t>
  </si>
  <si>
    <t>"CAMINO TEJAMANIL - VISTA HERMOSA A SANTA ROSA
DE</t>
  </si>
  <si>
    <t>K0589.0001</t>
  </si>
  <si>
    <t>ENMALLADO CANCHA PARAISOS</t>
  </si>
  <si>
    <t>K0589.0002</t>
  </si>
  <si>
    <t>CONSTRUCCIÓN CANCHA USOS MÚLTIPLES PRACTICAS  BARR</t>
  </si>
  <si>
    <t>K0590.0001</t>
  </si>
  <si>
    <t>CONSTRU RED DRENAJE EN COL AMP PALMAS</t>
  </si>
  <si>
    <t>K0590.0002</t>
  </si>
  <si>
    <t>AMPLIA RED DRENAJE CALLE BENITO JUARE COL MEZQUITE</t>
  </si>
  <si>
    <t>K0590.0003</t>
  </si>
  <si>
    <t>CONSTRU RED  DRENAJE DE C TAJO SARDINA</t>
  </si>
  <si>
    <t>K0590.0004</t>
  </si>
  <si>
    <t>"AMPLIACIÓN DE RED DE DRENAJE EN COMBSAN
CLEMENTE"</t>
  </si>
  <si>
    <t>K0590.0006</t>
  </si>
  <si>
    <t>"REHABILITA RED DE DRENAJE DE
COM SANTA EFIGENIA"</t>
  </si>
  <si>
    <t>K0590.0007</t>
  </si>
  <si>
    <t>"CONSTRUCCIÓN DE RED DE DRENAJE PARAISOS
TERCERA E</t>
  </si>
  <si>
    <t>K0590.0008</t>
  </si>
  <si>
    <t>CONSTRUCCIÓN DE RED DE DRENAJE EN LUZ DE SILVA</t>
  </si>
  <si>
    <t>K0590.0009</t>
  </si>
  <si>
    <t>"CONSTRUCCIÓN DE DRENAJE EN LA COMUNIDAD DE
SILVA"</t>
  </si>
  <si>
    <t>K0590.0010</t>
  </si>
  <si>
    <t>REHABILITACION DRENAJE SANITARIO CALLE ECHEVERR</t>
  </si>
  <si>
    <t>K0590.0011</t>
  </si>
  <si>
    <t>REHABILITACION DRENAJE SANITA C ALDAMA</t>
  </si>
  <si>
    <t>K0591.0001</t>
  </si>
  <si>
    <t>"CONSTRU PLAZA COMUNITARIA 
LOC VALENCIANA DE GAVI</t>
  </si>
  <si>
    <t>K0591.0002</t>
  </si>
  <si>
    <t>CONSTRUPLAZA COMUNITA LOC SAN ISIDRO OJO DE AGUA</t>
  </si>
  <si>
    <t>K0591.0003</t>
  </si>
  <si>
    <t>CONSTRU CENTRO COMUNITA  QUINTA ETA LOC MEZ GORDO</t>
  </si>
  <si>
    <t>K0592.0001</t>
  </si>
  <si>
    <t>CREAC 05 NUEVAS ÁREAS 1 37.5KVA/ 4  50KVA COL AMP</t>
  </si>
  <si>
    <t>K0593.0001</t>
  </si>
  <si>
    <t>CALLE DE ACCESO SANTA EFIGENIA</t>
  </si>
  <si>
    <t>K0593.0002</t>
  </si>
  <si>
    <t>CALLE PRINCIPAL SAN MIGUEL EL HAURICHO</t>
  </si>
  <si>
    <t>K0593.0003</t>
  </si>
  <si>
    <t>EMPEDRA HUELLAS CONCRETO C VENITIAN LOC SAN GONZA</t>
  </si>
  <si>
    <t>K0593.0004</t>
  </si>
  <si>
    <t>"PAVIMENTACIÓN 
LOC CRUZ DE AGUILAR"</t>
  </si>
  <si>
    <t>K0593.0005</t>
  </si>
  <si>
    <t>EMPEDRA HUELLAS CONCRETO C INDEPENDENCIA LOC BELEN</t>
  </si>
  <si>
    <t>K0593.0006</t>
  </si>
  <si>
    <t>REHABILITA PAVIMENTACIO C MARIANO ESCOBE ALLEN-HER</t>
  </si>
  <si>
    <t>K0593.0007</t>
  </si>
  <si>
    <t>REHABIL PAVIM C HERR A.V. GRAL. IGNACIO ALLEND IGN</t>
  </si>
  <si>
    <t>K0593.0008</t>
  </si>
  <si>
    <t>PAVIMENTACION CALLE NOGAL LOC TEJAMANIL</t>
  </si>
  <si>
    <t>K0593.0009</t>
  </si>
  <si>
    <t>CONSERVACIÓN CAMINO ACCESO A SAN CARLOS JAGÜEY</t>
  </si>
  <si>
    <t>K0593.0010</t>
  </si>
  <si>
    <t>CONSERVACION DE BLVD ROMITA-IRAPUATO</t>
  </si>
  <si>
    <t>K0593.0011</t>
  </si>
  <si>
    <t>REHABIL CALLE HERRER TRAMO AV. GRAL IGNA</t>
  </si>
  <si>
    <t>K0594.0001</t>
  </si>
  <si>
    <t>CONSTRUCCIÓN DE CUARTO DORMITORIO 4X3</t>
  </si>
  <si>
    <t>K0594.0002</t>
  </si>
  <si>
    <t>CONSTRUCCIÓN DE CUARTO PARA BAÑO</t>
  </si>
  <si>
    <t>K0594.0003</t>
  </si>
  <si>
    <t>CONSTRUCCIÓN DE CUARTO PARA COCINA</t>
  </si>
  <si>
    <t>MUNICIPIO ROMITA, GTO.
PROGRAGAMAS Y PROYECTOS DE INVERSIÓN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</si>
</sst>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91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1"/>
  <sheetViews>
    <sheetView tabSelected="1" workbookViewId="0">
      <selection activeCell="F40" sqref="F40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7" width="11.7109375" style="1" bestFit="1" customWidth="1"/>
    <col min="8" max="9" width="12.570312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52" t="s">
        <v>184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</row>
    <row r="2" spans="2:13" ht="13.15" customHeight="1" x14ac:dyDescent="0.2">
      <c r="B2" s="55" t="s">
        <v>0</v>
      </c>
      <c r="C2" s="56"/>
      <c r="D2" s="61" t="s">
        <v>1</v>
      </c>
      <c r="E2" s="64" t="s">
        <v>2</v>
      </c>
      <c r="F2" s="61" t="s">
        <v>3</v>
      </c>
      <c r="G2" s="65" t="s">
        <v>4</v>
      </c>
      <c r="H2" s="65"/>
      <c r="I2" s="65"/>
      <c r="J2" s="65"/>
      <c r="K2" s="65"/>
      <c r="L2" s="65"/>
      <c r="M2" s="66"/>
    </row>
    <row r="3" spans="2:13" ht="13.15" customHeight="1" x14ac:dyDescent="0.2">
      <c r="B3" s="57"/>
      <c r="C3" s="58"/>
      <c r="D3" s="62"/>
      <c r="E3" s="64"/>
      <c r="F3" s="62"/>
      <c r="G3" s="67" t="s">
        <v>20</v>
      </c>
      <c r="H3" s="69" t="s">
        <v>5</v>
      </c>
      <c r="I3" s="72" t="s">
        <v>6</v>
      </c>
      <c r="J3" s="72" t="s">
        <v>7</v>
      </c>
      <c r="K3" s="72" t="s">
        <v>8</v>
      </c>
      <c r="L3" s="79" t="s">
        <v>9</v>
      </c>
      <c r="M3" s="80"/>
    </row>
    <row r="4" spans="2:13" ht="13.15" customHeight="1" x14ac:dyDescent="0.2">
      <c r="B4" s="57"/>
      <c r="C4" s="58"/>
      <c r="D4" s="62"/>
      <c r="E4" s="64"/>
      <c r="F4" s="62"/>
      <c r="G4" s="57"/>
      <c r="H4" s="70"/>
      <c r="I4" s="73"/>
      <c r="J4" s="73"/>
      <c r="K4" s="77"/>
      <c r="L4" s="71" t="s">
        <v>10</v>
      </c>
      <c r="M4" s="82" t="s">
        <v>11</v>
      </c>
    </row>
    <row r="5" spans="2:13" x14ac:dyDescent="0.2">
      <c r="B5" s="59"/>
      <c r="C5" s="60"/>
      <c r="D5" s="63"/>
      <c r="E5" s="64"/>
      <c r="F5" s="63"/>
      <c r="G5" s="68"/>
      <c r="H5" s="71"/>
      <c r="I5" s="74"/>
      <c r="J5" s="74"/>
      <c r="K5" s="78"/>
      <c r="L5" s="81"/>
      <c r="M5" s="83"/>
    </row>
    <row r="6" spans="2:13" ht="13.15" customHeight="1" x14ac:dyDescent="0.2">
      <c r="B6" s="84" t="s">
        <v>12</v>
      </c>
      <c r="C6" s="85"/>
      <c r="D6" s="85"/>
      <c r="E6" s="21"/>
      <c r="F6" s="22"/>
      <c r="G6" s="23"/>
      <c r="H6" s="23"/>
      <c r="I6" s="23"/>
      <c r="J6" s="86"/>
      <c r="K6" s="86"/>
      <c r="L6" s="23"/>
      <c r="M6" s="24"/>
    </row>
    <row r="7" spans="2:13" ht="13.15" customHeight="1" x14ac:dyDescent="0.2">
      <c r="B7" s="25"/>
      <c r="C7" s="87" t="s">
        <v>13</v>
      </c>
      <c r="D7" s="87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5151</v>
      </c>
      <c r="F9" s="30" t="s">
        <v>23</v>
      </c>
      <c r="G9" s="35">
        <f t="shared" ref="G9:G23" si="0">+H9</f>
        <v>0</v>
      </c>
      <c r="H9" s="36">
        <v>0</v>
      </c>
      <c r="I9" s="36">
        <v>20880</v>
      </c>
      <c r="J9" s="36">
        <v>0</v>
      </c>
      <c r="K9" s="36">
        <v>0</v>
      </c>
      <c r="L9" s="37">
        <f t="shared" ref="L9:L23" si="1">IFERROR(K9/H9,0)</f>
        <v>0</v>
      </c>
      <c r="M9" s="38">
        <f t="shared" ref="M9:M23" si="2">IFERROR(K9/I9,0)</f>
        <v>0</v>
      </c>
    </row>
    <row r="10" spans="2:13" x14ac:dyDescent="0.2">
      <c r="B10" s="32"/>
      <c r="C10" s="33"/>
      <c r="D10" s="34"/>
      <c r="E10" s="29">
        <v>5191</v>
      </c>
      <c r="F10" s="30" t="s">
        <v>24</v>
      </c>
      <c r="G10" s="35">
        <f t="shared" si="0"/>
        <v>0</v>
      </c>
      <c r="H10" s="36">
        <v>0</v>
      </c>
      <c r="I10" s="36">
        <v>39000</v>
      </c>
      <c r="J10" s="36">
        <v>0</v>
      </c>
      <c r="K10" s="36">
        <v>0</v>
      </c>
      <c r="L10" s="37">
        <f t="shared" si="1"/>
        <v>0</v>
      </c>
      <c r="M10" s="38">
        <f t="shared" si="2"/>
        <v>0</v>
      </c>
    </row>
    <row r="11" spans="2:13" x14ac:dyDescent="0.2">
      <c r="B11" s="32" t="s">
        <v>25</v>
      </c>
      <c r="C11" s="33"/>
      <c r="D11" s="34" t="s">
        <v>26</v>
      </c>
      <c r="E11" s="29">
        <v>5191</v>
      </c>
      <c r="F11" s="30" t="s">
        <v>24</v>
      </c>
      <c r="G11" s="35">
        <f t="shared" si="0"/>
        <v>0</v>
      </c>
      <c r="H11" s="36">
        <v>0</v>
      </c>
      <c r="I11" s="36">
        <v>142176</v>
      </c>
      <c r="J11" s="36">
        <v>142176</v>
      </c>
      <c r="K11" s="36">
        <v>142176</v>
      </c>
      <c r="L11" s="37">
        <f t="shared" si="1"/>
        <v>0</v>
      </c>
      <c r="M11" s="38">
        <f t="shared" si="2"/>
        <v>1</v>
      </c>
    </row>
    <row r="12" spans="2:13" x14ac:dyDescent="0.2">
      <c r="B12" s="32"/>
      <c r="C12" s="33"/>
      <c r="D12" s="34"/>
      <c r="E12" s="29">
        <v>5811</v>
      </c>
      <c r="F12" s="30" t="s">
        <v>27</v>
      </c>
      <c r="G12" s="35">
        <f t="shared" si="0"/>
        <v>0</v>
      </c>
      <c r="H12" s="36">
        <v>0</v>
      </c>
      <c r="I12" s="36">
        <v>100000</v>
      </c>
      <c r="J12" s="36">
        <v>100000</v>
      </c>
      <c r="K12" s="36">
        <v>100000</v>
      </c>
      <c r="L12" s="37">
        <f t="shared" si="1"/>
        <v>0</v>
      </c>
      <c r="M12" s="38">
        <f t="shared" si="2"/>
        <v>1</v>
      </c>
    </row>
    <row r="13" spans="2:13" x14ac:dyDescent="0.2">
      <c r="B13" s="32" t="s">
        <v>28</v>
      </c>
      <c r="C13" s="33"/>
      <c r="D13" s="34" t="s">
        <v>29</v>
      </c>
      <c r="E13" s="29">
        <v>5671</v>
      </c>
      <c r="F13" s="30" t="s">
        <v>30</v>
      </c>
      <c r="G13" s="35">
        <f t="shared" si="0"/>
        <v>3000</v>
      </c>
      <c r="H13" s="36">
        <v>3000</v>
      </c>
      <c r="I13" s="36">
        <v>3000</v>
      </c>
      <c r="J13" s="36">
        <v>0</v>
      </c>
      <c r="K13" s="36">
        <v>0</v>
      </c>
      <c r="L13" s="37">
        <f t="shared" si="1"/>
        <v>0</v>
      </c>
      <c r="M13" s="38">
        <f t="shared" si="2"/>
        <v>0</v>
      </c>
    </row>
    <row r="14" spans="2:13" x14ac:dyDescent="0.2">
      <c r="B14" s="32" t="s">
        <v>31</v>
      </c>
      <c r="C14" s="33"/>
      <c r="D14" s="34" t="s">
        <v>32</v>
      </c>
      <c r="E14" s="29">
        <v>5151</v>
      </c>
      <c r="F14" s="30" t="s">
        <v>23</v>
      </c>
      <c r="G14" s="35">
        <f t="shared" si="0"/>
        <v>0</v>
      </c>
      <c r="H14" s="36">
        <v>0</v>
      </c>
      <c r="I14" s="36">
        <v>115500.04</v>
      </c>
      <c r="J14" s="36">
        <v>115500.04</v>
      </c>
      <c r="K14" s="36">
        <v>115500.04</v>
      </c>
      <c r="L14" s="37">
        <f t="shared" si="1"/>
        <v>0</v>
      </c>
      <c r="M14" s="38">
        <f t="shared" si="2"/>
        <v>1</v>
      </c>
    </row>
    <row r="15" spans="2:13" x14ac:dyDescent="0.2">
      <c r="B15" s="32" t="s">
        <v>33</v>
      </c>
      <c r="C15" s="33"/>
      <c r="D15" s="34" t="s">
        <v>34</v>
      </c>
      <c r="E15" s="29">
        <v>5211</v>
      </c>
      <c r="F15" s="30" t="s">
        <v>35</v>
      </c>
      <c r="G15" s="35">
        <f t="shared" si="0"/>
        <v>424209.23</v>
      </c>
      <c r="H15" s="36">
        <v>424209.23</v>
      </c>
      <c r="I15" s="36">
        <v>424209.23</v>
      </c>
      <c r="J15" s="36">
        <v>0</v>
      </c>
      <c r="K15" s="36">
        <v>0</v>
      </c>
      <c r="L15" s="37">
        <f t="shared" si="1"/>
        <v>0</v>
      </c>
      <c r="M15" s="38">
        <f t="shared" si="2"/>
        <v>0</v>
      </c>
    </row>
    <row r="16" spans="2:13" x14ac:dyDescent="0.2">
      <c r="B16" s="32"/>
      <c r="C16" s="33"/>
      <c r="D16" s="34"/>
      <c r="E16" s="29">
        <v>5771</v>
      </c>
      <c r="F16" s="30" t="s">
        <v>36</v>
      </c>
      <c r="G16" s="35">
        <f t="shared" si="0"/>
        <v>0</v>
      </c>
      <c r="H16" s="36">
        <v>0</v>
      </c>
      <c r="I16" s="36">
        <v>18000</v>
      </c>
      <c r="J16" s="36">
        <v>18000</v>
      </c>
      <c r="K16" s="36">
        <v>18000</v>
      </c>
      <c r="L16" s="37">
        <f t="shared" si="1"/>
        <v>0</v>
      </c>
      <c r="M16" s="38">
        <f t="shared" si="2"/>
        <v>1</v>
      </c>
    </row>
    <row r="17" spans="2:13" x14ac:dyDescent="0.2">
      <c r="B17" s="32" t="s">
        <v>37</v>
      </c>
      <c r="C17" s="33"/>
      <c r="D17" s="34" t="s">
        <v>38</v>
      </c>
      <c r="E17" s="29">
        <v>5411</v>
      </c>
      <c r="F17" s="30" t="s">
        <v>39</v>
      </c>
      <c r="G17" s="35">
        <f t="shared" si="0"/>
        <v>0</v>
      </c>
      <c r="H17" s="36">
        <v>0</v>
      </c>
      <c r="I17" s="36">
        <v>339200</v>
      </c>
      <c r="J17" s="36">
        <v>339200</v>
      </c>
      <c r="K17" s="36">
        <v>339200</v>
      </c>
      <c r="L17" s="37">
        <f t="shared" si="1"/>
        <v>0</v>
      </c>
      <c r="M17" s="38">
        <f t="shared" si="2"/>
        <v>1</v>
      </c>
    </row>
    <row r="18" spans="2:13" x14ac:dyDescent="0.2">
      <c r="B18" s="32" t="s">
        <v>40</v>
      </c>
      <c r="C18" s="33"/>
      <c r="D18" s="34" t="s">
        <v>41</v>
      </c>
      <c r="E18" s="29">
        <v>5671</v>
      </c>
      <c r="F18" s="30" t="s">
        <v>30</v>
      </c>
      <c r="G18" s="35">
        <f t="shared" si="0"/>
        <v>1000</v>
      </c>
      <c r="H18" s="36">
        <v>1000</v>
      </c>
      <c r="I18" s="36">
        <v>1000</v>
      </c>
      <c r="J18" s="36">
        <v>0</v>
      </c>
      <c r="K18" s="36">
        <v>0</v>
      </c>
      <c r="L18" s="37">
        <f t="shared" si="1"/>
        <v>0</v>
      </c>
      <c r="M18" s="38">
        <f t="shared" si="2"/>
        <v>0</v>
      </c>
    </row>
    <row r="19" spans="2:13" x14ac:dyDescent="0.2">
      <c r="B19" s="32" t="s">
        <v>42</v>
      </c>
      <c r="C19" s="33"/>
      <c r="D19" s="34" t="s">
        <v>43</v>
      </c>
      <c r="E19" s="29">
        <v>5671</v>
      </c>
      <c r="F19" s="30" t="s">
        <v>30</v>
      </c>
      <c r="G19" s="35">
        <f t="shared" si="0"/>
        <v>24000</v>
      </c>
      <c r="H19" s="36">
        <v>24000</v>
      </c>
      <c r="I19" s="36">
        <v>24000</v>
      </c>
      <c r="J19" s="36">
        <v>0</v>
      </c>
      <c r="K19" s="36">
        <v>0</v>
      </c>
      <c r="L19" s="37">
        <f t="shared" si="1"/>
        <v>0</v>
      </c>
      <c r="M19" s="38">
        <f t="shared" si="2"/>
        <v>0</v>
      </c>
    </row>
    <row r="20" spans="2:13" x14ac:dyDescent="0.2">
      <c r="B20" s="32" t="s">
        <v>44</v>
      </c>
      <c r="C20" s="33"/>
      <c r="D20" s="34" t="s">
        <v>45</v>
      </c>
      <c r="E20" s="29">
        <v>5651</v>
      </c>
      <c r="F20" s="30" t="s">
        <v>46</v>
      </c>
      <c r="G20" s="35">
        <f t="shared" si="0"/>
        <v>5000</v>
      </c>
      <c r="H20" s="36">
        <v>5000</v>
      </c>
      <c r="I20" s="36">
        <v>5000</v>
      </c>
      <c r="J20" s="36">
        <v>0</v>
      </c>
      <c r="K20" s="36">
        <v>0</v>
      </c>
      <c r="L20" s="37">
        <f t="shared" si="1"/>
        <v>0</v>
      </c>
      <c r="M20" s="38">
        <f t="shared" si="2"/>
        <v>0</v>
      </c>
    </row>
    <row r="21" spans="2:13" x14ac:dyDescent="0.2">
      <c r="B21" s="32" t="s">
        <v>47</v>
      </c>
      <c r="C21" s="33"/>
      <c r="D21" s="34" t="s">
        <v>48</v>
      </c>
      <c r="E21" s="29">
        <v>5121</v>
      </c>
      <c r="F21" s="30" t="s">
        <v>49</v>
      </c>
      <c r="G21" s="35">
        <f t="shared" si="0"/>
        <v>0</v>
      </c>
      <c r="H21" s="36">
        <v>0</v>
      </c>
      <c r="I21" s="36">
        <v>9094.4</v>
      </c>
      <c r="J21" s="36">
        <v>0</v>
      </c>
      <c r="K21" s="36">
        <v>0</v>
      </c>
      <c r="L21" s="37">
        <f t="shared" si="1"/>
        <v>0</v>
      </c>
      <c r="M21" s="38">
        <f t="shared" si="2"/>
        <v>0</v>
      </c>
    </row>
    <row r="22" spans="2:13" x14ac:dyDescent="0.2">
      <c r="B22" s="32" t="s">
        <v>50</v>
      </c>
      <c r="C22" s="33"/>
      <c r="D22" s="34" t="s">
        <v>51</v>
      </c>
      <c r="E22" s="29">
        <v>5111</v>
      </c>
      <c r="F22" s="30" t="s">
        <v>52</v>
      </c>
      <c r="G22" s="35">
        <f t="shared" si="0"/>
        <v>0</v>
      </c>
      <c r="H22" s="36">
        <v>0</v>
      </c>
      <c r="I22" s="36">
        <v>8120</v>
      </c>
      <c r="J22" s="36">
        <v>8120</v>
      </c>
      <c r="K22" s="36">
        <v>8120</v>
      </c>
      <c r="L22" s="37">
        <f t="shared" si="1"/>
        <v>0</v>
      </c>
      <c r="M22" s="38">
        <f t="shared" si="2"/>
        <v>1</v>
      </c>
    </row>
    <row r="23" spans="2:13" x14ac:dyDescent="0.2">
      <c r="B23" s="32"/>
      <c r="C23" s="33"/>
      <c r="D23" s="34"/>
      <c r="E23" s="29">
        <v>5151</v>
      </c>
      <c r="F23" s="30" t="s">
        <v>23</v>
      </c>
      <c r="G23" s="35">
        <f t="shared" si="0"/>
        <v>0</v>
      </c>
      <c r="H23" s="36">
        <v>0</v>
      </c>
      <c r="I23" s="36">
        <v>64353.48</v>
      </c>
      <c r="J23" s="36">
        <v>23173.48</v>
      </c>
      <c r="K23" s="36">
        <v>23173.48</v>
      </c>
      <c r="L23" s="37">
        <f t="shared" si="1"/>
        <v>0</v>
      </c>
      <c r="M23" s="38">
        <f t="shared" si="2"/>
        <v>0.3600967655517619</v>
      </c>
    </row>
    <row r="24" spans="2:13" x14ac:dyDescent="0.2">
      <c r="B24" s="32"/>
      <c r="C24" s="33"/>
      <c r="D24" s="34"/>
      <c r="E24" s="39"/>
      <c r="F24" s="40"/>
      <c r="G24" s="44"/>
      <c r="H24" s="44"/>
      <c r="I24" s="44"/>
      <c r="J24" s="44"/>
      <c r="K24" s="44"/>
      <c r="L24" s="41"/>
      <c r="M24" s="42"/>
    </row>
    <row r="25" spans="2:13" x14ac:dyDescent="0.2">
      <c r="B25" s="32"/>
      <c r="C25" s="33"/>
      <c r="D25" s="27"/>
      <c r="E25" s="43"/>
      <c r="F25" s="27"/>
      <c r="G25" s="27"/>
      <c r="H25" s="27"/>
      <c r="I25" s="27"/>
      <c r="J25" s="27"/>
      <c r="K25" s="27"/>
      <c r="L25" s="27"/>
      <c r="M25" s="28"/>
    </row>
    <row r="26" spans="2:13" ht="13.15" customHeight="1" x14ac:dyDescent="0.2">
      <c r="B26" s="88" t="s">
        <v>14</v>
      </c>
      <c r="C26" s="89"/>
      <c r="D26" s="89"/>
      <c r="E26" s="89"/>
      <c r="F26" s="89"/>
      <c r="G26" s="7">
        <f>SUM(G9:G23)</f>
        <v>457209.23</v>
      </c>
      <c r="H26" s="7">
        <f>SUM(H9:H23)</f>
        <v>457209.23</v>
      </c>
      <c r="I26" s="7">
        <f>SUM(I9:I23)</f>
        <v>1313533.1499999999</v>
      </c>
      <c r="J26" s="7">
        <f>SUM(J9:J23)</f>
        <v>746169.52</v>
      </c>
      <c r="K26" s="7">
        <f>SUM(K9:K23)</f>
        <v>746169.52</v>
      </c>
      <c r="L26" s="8">
        <f>IFERROR(K26/H26,0)</f>
        <v>1.6320088726117801</v>
      </c>
      <c r="M26" s="9">
        <f>IFERROR(K26/I26,0)</f>
        <v>0.56806295296011378</v>
      </c>
    </row>
    <row r="27" spans="2:13" ht="4.9000000000000004" customHeight="1" x14ac:dyDescent="0.2">
      <c r="B27" s="32"/>
      <c r="C27" s="33"/>
      <c r="D27" s="27"/>
      <c r="E27" s="43"/>
      <c r="F27" s="27"/>
      <c r="G27" s="27"/>
      <c r="H27" s="27"/>
      <c r="I27" s="27"/>
      <c r="J27" s="27"/>
      <c r="K27" s="27"/>
      <c r="L27" s="27"/>
      <c r="M27" s="28"/>
    </row>
    <row r="28" spans="2:13" ht="13.15" customHeight="1" x14ac:dyDescent="0.2">
      <c r="B28" s="90" t="s">
        <v>15</v>
      </c>
      <c r="C28" s="87"/>
      <c r="D28" s="87"/>
      <c r="E28" s="21"/>
      <c r="F28" s="26"/>
      <c r="G28" s="27"/>
      <c r="H28" s="27"/>
      <c r="I28" s="27"/>
      <c r="J28" s="27"/>
      <c r="K28" s="27"/>
      <c r="L28" s="27"/>
      <c r="M28" s="28"/>
    </row>
    <row r="29" spans="2:13" ht="13.15" customHeight="1" x14ac:dyDescent="0.2">
      <c r="B29" s="25"/>
      <c r="C29" s="87" t="s">
        <v>16</v>
      </c>
      <c r="D29" s="87"/>
      <c r="E29" s="21"/>
      <c r="F29" s="26"/>
      <c r="G29" s="27"/>
      <c r="H29" s="27"/>
      <c r="I29" s="27"/>
      <c r="J29" s="27"/>
      <c r="K29" s="27"/>
      <c r="L29" s="27"/>
      <c r="M29" s="28"/>
    </row>
    <row r="30" spans="2:13" ht="6" customHeight="1" x14ac:dyDescent="0.2">
      <c r="B30" s="45"/>
      <c r="C30" s="46"/>
      <c r="D30" s="46"/>
      <c r="E30" s="39"/>
      <c r="F30" s="46"/>
      <c r="G30" s="27"/>
      <c r="H30" s="27"/>
      <c r="I30" s="27"/>
      <c r="J30" s="27"/>
      <c r="K30" s="27"/>
      <c r="L30" s="27"/>
      <c r="M30" s="28"/>
    </row>
    <row r="31" spans="2:13" x14ac:dyDescent="0.2">
      <c r="B31" s="32" t="s">
        <v>37</v>
      </c>
      <c r="C31" s="33"/>
      <c r="D31" s="27" t="s">
        <v>38</v>
      </c>
      <c r="E31" s="43">
        <v>6121</v>
      </c>
      <c r="F31" s="27" t="s">
        <v>53</v>
      </c>
      <c r="G31" s="35">
        <f t="shared" ref="G31:G62" si="3">+H31</f>
        <v>0</v>
      </c>
      <c r="H31" s="36">
        <v>0</v>
      </c>
      <c r="I31" s="36">
        <v>0</v>
      </c>
      <c r="J31" s="36">
        <v>0</v>
      </c>
      <c r="K31" s="36">
        <v>0</v>
      </c>
      <c r="L31" s="37">
        <f t="shared" ref="L31:L62" si="4">IFERROR(K31/H31,0)</f>
        <v>0</v>
      </c>
      <c r="M31" s="38">
        <f t="shared" ref="M31:M62" si="5">IFERROR(K31/I31,0)</f>
        <v>0</v>
      </c>
    </row>
    <row r="32" spans="2:13" x14ac:dyDescent="0.2">
      <c r="B32" s="32"/>
      <c r="C32" s="33"/>
      <c r="D32" s="27"/>
      <c r="E32" s="43">
        <v>6221</v>
      </c>
      <c r="F32" s="27" t="s">
        <v>53</v>
      </c>
      <c r="G32" s="35">
        <f t="shared" si="3"/>
        <v>450000</v>
      </c>
      <c r="H32" s="36">
        <v>450000</v>
      </c>
      <c r="I32" s="36">
        <v>724400</v>
      </c>
      <c r="J32" s="36">
        <v>724387.37</v>
      </c>
      <c r="K32" s="36">
        <v>724387.37</v>
      </c>
      <c r="L32" s="37">
        <f t="shared" si="4"/>
        <v>1.6097497111111112</v>
      </c>
      <c r="M32" s="38">
        <f t="shared" si="5"/>
        <v>0.99998256488128101</v>
      </c>
    </row>
    <row r="33" spans="2:13" x14ac:dyDescent="0.2">
      <c r="B33" s="32" t="s">
        <v>44</v>
      </c>
      <c r="C33" s="33"/>
      <c r="D33" s="27" t="s">
        <v>45</v>
      </c>
      <c r="E33" s="43">
        <v>6141</v>
      </c>
      <c r="F33" s="27" t="s">
        <v>54</v>
      </c>
      <c r="G33" s="35">
        <f t="shared" si="3"/>
        <v>41789294.07</v>
      </c>
      <c r="H33" s="36">
        <v>41789294.07</v>
      </c>
      <c r="I33" s="36">
        <v>234439.96</v>
      </c>
      <c r="J33" s="36">
        <v>0</v>
      </c>
      <c r="K33" s="36">
        <v>0</v>
      </c>
      <c r="L33" s="37">
        <f t="shared" si="4"/>
        <v>0</v>
      </c>
      <c r="M33" s="38">
        <f t="shared" si="5"/>
        <v>0</v>
      </c>
    </row>
    <row r="34" spans="2:13" x14ac:dyDescent="0.2">
      <c r="B34" s="32" t="s">
        <v>55</v>
      </c>
      <c r="C34" s="33"/>
      <c r="D34" s="27" t="s">
        <v>56</v>
      </c>
      <c r="E34" s="43">
        <v>6161</v>
      </c>
      <c r="F34" s="27" t="s">
        <v>57</v>
      </c>
      <c r="G34" s="35">
        <f t="shared" si="3"/>
        <v>150000</v>
      </c>
      <c r="H34" s="36">
        <v>150000</v>
      </c>
      <c r="I34" s="36">
        <v>150000</v>
      </c>
      <c r="J34" s="36">
        <v>39676.370000000003</v>
      </c>
      <c r="K34" s="36">
        <v>39676.370000000003</v>
      </c>
      <c r="L34" s="37">
        <f t="shared" si="4"/>
        <v>0.26450913333333337</v>
      </c>
      <c r="M34" s="38">
        <f t="shared" si="5"/>
        <v>0.26450913333333337</v>
      </c>
    </row>
    <row r="35" spans="2:13" ht="22.5" x14ac:dyDescent="0.2">
      <c r="B35" s="32" t="s">
        <v>58</v>
      </c>
      <c r="C35" s="33"/>
      <c r="D35" s="27" t="s">
        <v>59</v>
      </c>
      <c r="E35" s="43">
        <v>6141</v>
      </c>
      <c r="F35" s="27" t="s">
        <v>54</v>
      </c>
      <c r="G35" s="35">
        <f t="shared" si="3"/>
        <v>0</v>
      </c>
      <c r="H35" s="36">
        <v>0</v>
      </c>
      <c r="I35" s="36">
        <v>1938803.53</v>
      </c>
      <c r="J35" s="36">
        <v>1938803.53</v>
      </c>
      <c r="K35" s="36">
        <v>1938803.53</v>
      </c>
      <c r="L35" s="37">
        <f t="shared" si="4"/>
        <v>0</v>
      </c>
      <c r="M35" s="38">
        <f t="shared" si="5"/>
        <v>1</v>
      </c>
    </row>
    <row r="36" spans="2:13" x14ac:dyDescent="0.2">
      <c r="B36" s="32" t="s">
        <v>60</v>
      </c>
      <c r="C36" s="33"/>
      <c r="D36" s="27" t="s">
        <v>61</v>
      </c>
      <c r="E36" s="43">
        <v>6141</v>
      </c>
      <c r="F36" s="27" t="s">
        <v>54</v>
      </c>
      <c r="G36" s="35">
        <f t="shared" si="3"/>
        <v>0</v>
      </c>
      <c r="H36" s="36">
        <v>0</v>
      </c>
      <c r="I36" s="36">
        <v>246420.01</v>
      </c>
      <c r="J36" s="36">
        <v>246420.01</v>
      </c>
      <c r="K36" s="36">
        <v>246420.01</v>
      </c>
      <c r="L36" s="37">
        <f t="shared" si="4"/>
        <v>0</v>
      </c>
      <c r="M36" s="38">
        <f t="shared" si="5"/>
        <v>1</v>
      </c>
    </row>
    <row r="37" spans="2:13" x14ac:dyDescent="0.2">
      <c r="B37" s="32" t="s">
        <v>62</v>
      </c>
      <c r="C37" s="33"/>
      <c r="D37" s="27" t="s">
        <v>63</v>
      </c>
      <c r="E37" s="43">
        <v>6141</v>
      </c>
      <c r="F37" s="27" t="s">
        <v>54</v>
      </c>
      <c r="G37" s="35">
        <f t="shared" si="3"/>
        <v>0</v>
      </c>
      <c r="H37" s="36">
        <v>0</v>
      </c>
      <c r="I37" s="36">
        <v>3575226.46</v>
      </c>
      <c r="J37" s="36">
        <v>3575226.46</v>
      </c>
      <c r="K37" s="36">
        <v>3575226.46</v>
      </c>
      <c r="L37" s="37">
        <f t="shared" si="4"/>
        <v>0</v>
      </c>
      <c r="M37" s="38">
        <f t="shared" si="5"/>
        <v>1</v>
      </c>
    </row>
    <row r="38" spans="2:13" ht="22.5" x14ac:dyDescent="0.2">
      <c r="B38" s="32" t="s">
        <v>64</v>
      </c>
      <c r="C38" s="33"/>
      <c r="D38" s="27" t="s">
        <v>65</v>
      </c>
      <c r="E38" s="43">
        <v>6141</v>
      </c>
      <c r="F38" s="27" t="s">
        <v>54</v>
      </c>
      <c r="G38" s="35">
        <f t="shared" si="3"/>
        <v>0</v>
      </c>
      <c r="H38" s="36">
        <v>0</v>
      </c>
      <c r="I38" s="36">
        <v>0</v>
      </c>
      <c r="J38" s="36">
        <v>0</v>
      </c>
      <c r="K38" s="36">
        <v>0</v>
      </c>
      <c r="L38" s="37">
        <f t="shared" si="4"/>
        <v>0</v>
      </c>
      <c r="M38" s="38">
        <f t="shared" si="5"/>
        <v>0</v>
      </c>
    </row>
    <row r="39" spans="2:13" ht="22.5" x14ac:dyDescent="0.2">
      <c r="B39" s="32" t="s">
        <v>66</v>
      </c>
      <c r="C39" s="33"/>
      <c r="D39" s="27" t="s">
        <v>67</v>
      </c>
      <c r="E39" s="43">
        <v>6141</v>
      </c>
      <c r="F39" s="27" t="s">
        <v>54</v>
      </c>
      <c r="G39" s="35">
        <f t="shared" si="3"/>
        <v>0</v>
      </c>
      <c r="H39" s="36">
        <v>0</v>
      </c>
      <c r="I39" s="36">
        <v>609988.43000000005</v>
      </c>
      <c r="J39" s="36">
        <v>609988.43000000005</v>
      </c>
      <c r="K39" s="36">
        <v>609988.43000000005</v>
      </c>
      <c r="L39" s="37">
        <f t="shared" si="4"/>
        <v>0</v>
      </c>
      <c r="M39" s="38">
        <f t="shared" si="5"/>
        <v>1</v>
      </c>
    </row>
    <row r="40" spans="2:13" x14ac:dyDescent="0.2">
      <c r="B40" s="32" t="s">
        <v>68</v>
      </c>
      <c r="C40" s="33"/>
      <c r="D40" s="27" t="s">
        <v>69</v>
      </c>
      <c r="E40" s="43">
        <v>6141</v>
      </c>
      <c r="F40" s="27" t="s">
        <v>54</v>
      </c>
      <c r="G40" s="35">
        <f t="shared" si="3"/>
        <v>0</v>
      </c>
      <c r="H40" s="36">
        <v>0</v>
      </c>
      <c r="I40" s="36">
        <v>1119777.77</v>
      </c>
      <c r="J40" s="36">
        <v>1119777.77</v>
      </c>
      <c r="K40" s="36">
        <v>1119777.77</v>
      </c>
      <c r="L40" s="37">
        <f t="shared" si="4"/>
        <v>0</v>
      </c>
      <c r="M40" s="38">
        <f t="shared" si="5"/>
        <v>1</v>
      </c>
    </row>
    <row r="41" spans="2:13" x14ac:dyDescent="0.2">
      <c r="B41" s="32" t="s">
        <v>70</v>
      </c>
      <c r="C41" s="33"/>
      <c r="D41" s="27" t="s">
        <v>71</v>
      </c>
      <c r="E41" s="43">
        <v>6141</v>
      </c>
      <c r="F41" s="27" t="s">
        <v>54</v>
      </c>
      <c r="G41" s="35">
        <f t="shared" si="3"/>
        <v>0</v>
      </c>
      <c r="H41" s="36">
        <v>0</v>
      </c>
      <c r="I41" s="36">
        <v>0</v>
      </c>
      <c r="J41" s="36">
        <v>0</v>
      </c>
      <c r="K41" s="36">
        <v>0</v>
      </c>
      <c r="L41" s="37">
        <f t="shared" si="4"/>
        <v>0</v>
      </c>
      <c r="M41" s="38">
        <f t="shared" si="5"/>
        <v>0</v>
      </c>
    </row>
    <row r="42" spans="2:13" ht="22.5" x14ac:dyDescent="0.2">
      <c r="B42" s="32" t="s">
        <v>72</v>
      </c>
      <c r="C42" s="33"/>
      <c r="D42" s="27" t="s">
        <v>73</v>
      </c>
      <c r="E42" s="43">
        <v>6141</v>
      </c>
      <c r="F42" s="27" t="s">
        <v>54</v>
      </c>
      <c r="G42" s="35">
        <f t="shared" si="3"/>
        <v>0</v>
      </c>
      <c r="H42" s="36">
        <v>0</v>
      </c>
      <c r="I42" s="36">
        <v>898557.77</v>
      </c>
      <c r="J42" s="36">
        <v>898557.77</v>
      </c>
      <c r="K42" s="36">
        <v>898557.77</v>
      </c>
      <c r="L42" s="37">
        <f t="shared" si="4"/>
        <v>0</v>
      </c>
      <c r="M42" s="38">
        <f t="shared" si="5"/>
        <v>1</v>
      </c>
    </row>
    <row r="43" spans="2:13" ht="22.5" x14ac:dyDescent="0.2">
      <c r="B43" s="32" t="s">
        <v>74</v>
      </c>
      <c r="C43" s="33"/>
      <c r="D43" s="27" t="s">
        <v>75</v>
      </c>
      <c r="E43" s="43">
        <v>6141</v>
      </c>
      <c r="F43" s="27" t="s">
        <v>54</v>
      </c>
      <c r="G43" s="35">
        <f t="shared" si="3"/>
        <v>0</v>
      </c>
      <c r="H43" s="36">
        <v>0</v>
      </c>
      <c r="I43" s="36">
        <v>178852.66</v>
      </c>
      <c r="J43" s="36">
        <v>178852.66</v>
      </c>
      <c r="K43" s="36">
        <v>178852.66</v>
      </c>
      <c r="L43" s="37">
        <f t="shared" si="4"/>
        <v>0</v>
      </c>
      <c r="M43" s="38">
        <f t="shared" si="5"/>
        <v>1</v>
      </c>
    </row>
    <row r="44" spans="2:13" x14ac:dyDescent="0.2">
      <c r="B44" s="32" t="s">
        <v>76</v>
      </c>
      <c r="C44" s="33"/>
      <c r="D44" s="27" t="s">
        <v>77</v>
      </c>
      <c r="E44" s="43">
        <v>6141</v>
      </c>
      <c r="F44" s="27" t="s">
        <v>54</v>
      </c>
      <c r="G44" s="35">
        <f t="shared" si="3"/>
        <v>0</v>
      </c>
      <c r="H44" s="36">
        <v>0</v>
      </c>
      <c r="I44" s="36">
        <v>20833.080000000002</v>
      </c>
      <c r="J44" s="36">
        <v>20833.080000000002</v>
      </c>
      <c r="K44" s="36">
        <v>20833.080000000002</v>
      </c>
      <c r="L44" s="37">
        <f t="shared" si="4"/>
        <v>0</v>
      </c>
      <c r="M44" s="38">
        <f t="shared" si="5"/>
        <v>1</v>
      </c>
    </row>
    <row r="45" spans="2:13" x14ac:dyDescent="0.2">
      <c r="B45" s="32" t="s">
        <v>78</v>
      </c>
      <c r="C45" s="33"/>
      <c r="D45" s="27" t="s">
        <v>79</v>
      </c>
      <c r="E45" s="43">
        <v>6141</v>
      </c>
      <c r="F45" s="27" t="s">
        <v>54</v>
      </c>
      <c r="G45" s="35">
        <f t="shared" si="3"/>
        <v>0</v>
      </c>
      <c r="H45" s="36">
        <v>0</v>
      </c>
      <c r="I45" s="36">
        <v>301459.62</v>
      </c>
      <c r="J45" s="36">
        <v>301459.62</v>
      </c>
      <c r="K45" s="36">
        <v>301459.62</v>
      </c>
      <c r="L45" s="37">
        <f t="shared" si="4"/>
        <v>0</v>
      </c>
      <c r="M45" s="38">
        <f t="shared" si="5"/>
        <v>1</v>
      </c>
    </row>
    <row r="46" spans="2:13" x14ac:dyDescent="0.2">
      <c r="B46" s="32" t="s">
        <v>80</v>
      </c>
      <c r="C46" s="33"/>
      <c r="D46" s="27" t="s">
        <v>81</v>
      </c>
      <c r="E46" s="43">
        <v>6151</v>
      </c>
      <c r="F46" s="27" t="s">
        <v>82</v>
      </c>
      <c r="G46" s="35">
        <f t="shared" si="3"/>
        <v>0</v>
      </c>
      <c r="H46" s="36">
        <v>0</v>
      </c>
      <c r="I46" s="36">
        <v>2290802.42</v>
      </c>
      <c r="J46" s="36">
        <v>2290802.42</v>
      </c>
      <c r="K46" s="36">
        <v>2290802.42</v>
      </c>
      <c r="L46" s="37">
        <f t="shared" si="4"/>
        <v>0</v>
      </c>
      <c r="M46" s="38">
        <f t="shared" si="5"/>
        <v>1</v>
      </c>
    </row>
    <row r="47" spans="2:13" x14ac:dyDescent="0.2">
      <c r="B47" s="32" t="s">
        <v>83</v>
      </c>
      <c r="C47" s="33"/>
      <c r="D47" s="27" t="s">
        <v>84</v>
      </c>
      <c r="E47" s="43">
        <v>6151</v>
      </c>
      <c r="F47" s="27" t="s">
        <v>82</v>
      </c>
      <c r="G47" s="35">
        <f t="shared" si="3"/>
        <v>0</v>
      </c>
      <c r="H47" s="36">
        <v>0</v>
      </c>
      <c r="I47" s="36">
        <v>2617005.0099999998</v>
      </c>
      <c r="J47" s="36">
        <v>2617005.0099999998</v>
      </c>
      <c r="K47" s="36">
        <v>2617005.0099999998</v>
      </c>
      <c r="L47" s="37">
        <f t="shared" si="4"/>
        <v>0</v>
      </c>
      <c r="M47" s="38">
        <f t="shared" si="5"/>
        <v>1</v>
      </c>
    </row>
    <row r="48" spans="2:13" x14ac:dyDescent="0.2">
      <c r="B48" s="32" t="s">
        <v>85</v>
      </c>
      <c r="C48" s="33"/>
      <c r="D48" s="27" t="s">
        <v>86</v>
      </c>
      <c r="E48" s="43">
        <v>6141</v>
      </c>
      <c r="F48" s="27" t="s">
        <v>54</v>
      </c>
      <c r="G48" s="35">
        <f t="shared" si="3"/>
        <v>0</v>
      </c>
      <c r="H48" s="36">
        <v>0</v>
      </c>
      <c r="I48" s="36">
        <v>1442189.28</v>
      </c>
      <c r="J48" s="36">
        <v>1442189.28</v>
      </c>
      <c r="K48" s="36">
        <v>1442189.28</v>
      </c>
      <c r="L48" s="37">
        <f t="shared" si="4"/>
        <v>0</v>
      </c>
      <c r="M48" s="38">
        <f t="shared" si="5"/>
        <v>1</v>
      </c>
    </row>
    <row r="49" spans="2:13" ht="22.5" x14ac:dyDescent="0.2">
      <c r="B49" s="32" t="s">
        <v>87</v>
      </c>
      <c r="C49" s="33"/>
      <c r="D49" s="27" t="s">
        <v>88</v>
      </c>
      <c r="E49" s="43">
        <v>6141</v>
      </c>
      <c r="F49" s="27" t="s">
        <v>54</v>
      </c>
      <c r="G49" s="35">
        <f t="shared" si="3"/>
        <v>0</v>
      </c>
      <c r="H49" s="36">
        <v>0</v>
      </c>
      <c r="I49" s="36">
        <v>1058347.45</v>
      </c>
      <c r="J49" s="36">
        <v>1058347.45</v>
      </c>
      <c r="K49" s="36">
        <v>1012903.08</v>
      </c>
      <c r="L49" s="37">
        <f t="shared" si="4"/>
        <v>0</v>
      </c>
      <c r="M49" s="38">
        <f t="shared" si="5"/>
        <v>0.95706101054053661</v>
      </c>
    </row>
    <row r="50" spans="2:13" x14ac:dyDescent="0.2">
      <c r="B50" s="32" t="s">
        <v>89</v>
      </c>
      <c r="C50" s="33"/>
      <c r="D50" s="27" t="s">
        <v>90</v>
      </c>
      <c r="E50" s="43">
        <v>6141</v>
      </c>
      <c r="F50" s="27" t="s">
        <v>54</v>
      </c>
      <c r="G50" s="35">
        <f t="shared" si="3"/>
        <v>0</v>
      </c>
      <c r="H50" s="36">
        <v>0</v>
      </c>
      <c r="I50" s="36">
        <v>1828017.98</v>
      </c>
      <c r="J50" s="36">
        <v>1828017.98</v>
      </c>
      <c r="K50" s="36">
        <v>1828017.98</v>
      </c>
      <c r="L50" s="37">
        <f t="shared" si="4"/>
        <v>0</v>
      </c>
      <c r="M50" s="38">
        <f t="shared" si="5"/>
        <v>1</v>
      </c>
    </row>
    <row r="51" spans="2:13" ht="22.5" x14ac:dyDescent="0.2">
      <c r="B51" s="32" t="s">
        <v>91</v>
      </c>
      <c r="C51" s="33"/>
      <c r="D51" s="27" t="s">
        <v>92</v>
      </c>
      <c r="E51" s="43">
        <v>6141</v>
      </c>
      <c r="F51" s="27" t="s">
        <v>54</v>
      </c>
      <c r="G51" s="35">
        <f t="shared" si="3"/>
        <v>0</v>
      </c>
      <c r="H51" s="36">
        <v>0</v>
      </c>
      <c r="I51" s="36">
        <v>3870000</v>
      </c>
      <c r="J51" s="36">
        <v>3861210.35</v>
      </c>
      <c r="K51" s="36">
        <v>3861210.35</v>
      </c>
      <c r="L51" s="37">
        <f t="shared" si="4"/>
        <v>0</v>
      </c>
      <c r="M51" s="38">
        <f t="shared" si="5"/>
        <v>0.99772877260981918</v>
      </c>
    </row>
    <row r="52" spans="2:13" x14ac:dyDescent="0.2">
      <c r="B52" s="32" t="s">
        <v>93</v>
      </c>
      <c r="C52" s="33"/>
      <c r="D52" s="27" t="s">
        <v>94</v>
      </c>
      <c r="E52" s="43">
        <v>6141</v>
      </c>
      <c r="F52" s="27" t="s">
        <v>54</v>
      </c>
      <c r="G52" s="35">
        <f t="shared" si="3"/>
        <v>0</v>
      </c>
      <c r="H52" s="36">
        <v>0</v>
      </c>
      <c r="I52" s="36">
        <v>0</v>
      </c>
      <c r="J52" s="36">
        <v>0</v>
      </c>
      <c r="K52" s="36">
        <v>0</v>
      </c>
      <c r="L52" s="37">
        <f t="shared" si="4"/>
        <v>0</v>
      </c>
      <c r="M52" s="38">
        <f t="shared" si="5"/>
        <v>0</v>
      </c>
    </row>
    <row r="53" spans="2:13" x14ac:dyDescent="0.2">
      <c r="B53" s="32" t="s">
        <v>95</v>
      </c>
      <c r="C53" s="33"/>
      <c r="D53" s="27" t="s">
        <v>96</v>
      </c>
      <c r="E53" s="43">
        <v>6141</v>
      </c>
      <c r="F53" s="27" t="s">
        <v>54</v>
      </c>
      <c r="G53" s="35">
        <f t="shared" si="3"/>
        <v>0</v>
      </c>
      <c r="H53" s="36">
        <v>0</v>
      </c>
      <c r="I53" s="36">
        <v>2722771.56</v>
      </c>
      <c r="J53" s="36">
        <v>2722771.56</v>
      </c>
      <c r="K53" s="36">
        <v>2722771.56</v>
      </c>
      <c r="L53" s="37">
        <f t="shared" si="4"/>
        <v>0</v>
      </c>
      <c r="M53" s="38">
        <f t="shared" si="5"/>
        <v>1</v>
      </c>
    </row>
    <row r="54" spans="2:13" x14ac:dyDescent="0.2">
      <c r="B54" s="32" t="s">
        <v>97</v>
      </c>
      <c r="C54" s="33"/>
      <c r="D54" s="27" t="s">
        <v>98</v>
      </c>
      <c r="E54" s="43">
        <v>6111</v>
      </c>
      <c r="F54" s="27" t="s">
        <v>99</v>
      </c>
      <c r="G54" s="35">
        <f t="shared" si="3"/>
        <v>0</v>
      </c>
      <c r="H54" s="36">
        <v>0</v>
      </c>
      <c r="I54" s="36">
        <v>1717704.58</v>
      </c>
      <c r="J54" s="36">
        <v>1717704.58</v>
      </c>
      <c r="K54" s="36">
        <v>1717704.58</v>
      </c>
      <c r="L54" s="37">
        <f t="shared" si="4"/>
        <v>0</v>
      </c>
      <c r="M54" s="38">
        <f t="shared" si="5"/>
        <v>1</v>
      </c>
    </row>
    <row r="55" spans="2:13" x14ac:dyDescent="0.2">
      <c r="B55" s="32" t="s">
        <v>100</v>
      </c>
      <c r="C55" s="33"/>
      <c r="D55" s="27" t="s">
        <v>101</v>
      </c>
      <c r="E55" s="43">
        <v>6111</v>
      </c>
      <c r="F55" s="27" t="s">
        <v>99</v>
      </c>
      <c r="G55" s="35">
        <f t="shared" si="3"/>
        <v>0</v>
      </c>
      <c r="H55" s="36">
        <v>0</v>
      </c>
      <c r="I55" s="36">
        <v>185057.28</v>
      </c>
      <c r="J55" s="36">
        <v>185057.28</v>
      </c>
      <c r="K55" s="36">
        <v>185057.28</v>
      </c>
      <c r="L55" s="37">
        <f t="shared" si="4"/>
        <v>0</v>
      </c>
      <c r="M55" s="38">
        <f t="shared" si="5"/>
        <v>1</v>
      </c>
    </row>
    <row r="56" spans="2:13" x14ac:dyDescent="0.2">
      <c r="B56" s="32" t="s">
        <v>102</v>
      </c>
      <c r="C56" s="33"/>
      <c r="D56" s="27" t="s">
        <v>103</v>
      </c>
      <c r="E56" s="43">
        <v>6111</v>
      </c>
      <c r="F56" s="27" t="s">
        <v>99</v>
      </c>
      <c r="G56" s="35">
        <f t="shared" si="3"/>
        <v>0</v>
      </c>
      <c r="H56" s="36">
        <v>0</v>
      </c>
      <c r="I56" s="36">
        <v>293886.51</v>
      </c>
      <c r="J56" s="36">
        <v>293886.51</v>
      </c>
      <c r="K56" s="36">
        <v>293886.51</v>
      </c>
      <c r="L56" s="37">
        <f t="shared" si="4"/>
        <v>0</v>
      </c>
      <c r="M56" s="38">
        <f t="shared" si="5"/>
        <v>1</v>
      </c>
    </row>
    <row r="57" spans="2:13" x14ac:dyDescent="0.2">
      <c r="B57" s="32" t="s">
        <v>104</v>
      </c>
      <c r="C57" s="33"/>
      <c r="D57" s="27" t="s">
        <v>105</v>
      </c>
      <c r="E57" s="43">
        <v>6221</v>
      </c>
      <c r="F57" s="27" t="s">
        <v>53</v>
      </c>
      <c r="G57" s="35">
        <f t="shared" si="3"/>
        <v>0</v>
      </c>
      <c r="H57" s="36">
        <v>0</v>
      </c>
      <c r="I57" s="36">
        <v>0</v>
      </c>
      <c r="J57" s="36">
        <v>0</v>
      </c>
      <c r="K57" s="36">
        <v>0</v>
      </c>
      <c r="L57" s="37">
        <f t="shared" si="4"/>
        <v>0</v>
      </c>
      <c r="M57" s="38">
        <f t="shared" si="5"/>
        <v>0</v>
      </c>
    </row>
    <row r="58" spans="2:13" ht="22.5" x14ac:dyDescent="0.2">
      <c r="B58" s="32" t="s">
        <v>106</v>
      </c>
      <c r="C58" s="33"/>
      <c r="D58" s="27" t="s">
        <v>107</v>
      </c>
      <c r="E58" s="43">
        <v>6141</v>
      </c>
      <c r="F58" s="27" t="s">
        <v>54</v>
      </c>
      <c r="G58" s="35">
        <f t="shared" si="3"/>
        <v>0</v>
      </c>
      <c r="H58" s="36">
        <v>0</v>
      </c>
      <c r="I58" s="36">
        <v>964640.18</v>
      </c>
      <c r="J58" s="36">
        <v>0</v>
      </c>
      <c r="K58" s="36">
        <v>0</v>
      </c>
      <c r="L58" s="37">
        <f t="shared" si="4"/>
        <v>0</v>
      </c>
      <c r="M58" s="38">
        <f t="shared" si="5"/>
        <v>0</v>
      </c>
    </row>
    <row r="59" spans="2:13" x14ac:dyDescent="0.2">
      <c r="B59" s="32" t="s">
        <v>108</v>
      </c>
      <c r="C59" s="33"/>
      <c r="D59" s="27" t="s">
        <v>109</v>
      </c>
      <c r="E59" s="43">
        <v>6141</v>
      </c>
      <c r="F59" s="27" t="s">
        <v>54</v>
      </c>
      <c r="G59" s="35">
        <f t="shared" si="3"/>
        <v>0</v>
      </c>
      <c r="H59" s="36">
        <v>0</v>
      </c>
      <c r="I59" s="36">
        <v>585431.14</v>
      </c>
      <c r="J59" s="36">
        <v>0</v>
      </c>
      <c r="K59" s="36">
        <v>0</v>
      </c>
      <c r="L59" s="37">
        <f t="shared" si="4"/>
        <v>0</v>
      </c>
      <c r="M59" s="38">
        <f t="shared" si="5"/>
        <v>0</v>
      </c>
    </row>
    <row r="60" spans="2:13" x14ac:dyDescent="0.2">
      <c r="B60" s="32" t="s">
        <v>110</v>
      </c>
      <c r="C60" s="33"/>
      <c r="D60" s="27" t="s">
        <v>111</v>
      </c>
      <c r="E60" s="43">
        <v>6141</v>
      </c>
      <c r="F60" s="27" t="s">
        <v>54</v>
      </c>
      <c r="G60" s="35">
        <f t="shared" si="3"/>
        <v>0</v>
      </c>
      <c r="H60" s="36">
        <v>0</v>
      </c>
      <c r="I60" s="36">
        <v>0</v>
      </c>
      <c r="J60" s="36">
        <v>0</v>
      </c>
      <c r="K60" s="36">
        <v>0</v>
      </c>
      <c r="L60" s="37">
        <f t="shared" si="4"/>
        <v>0</v>
      </c>
      <c r="M60" s="38">
        <f t="shared" si="5"/>
        <v>0</v>
      </c>
    </row>
    <row r="61" spans="2:13" ht="22.5" x14ac:dyDescent="0.2">
      <c r="B61" s="32" t="s">
        <v>112</v>
      </c>
      <c r="C61" s="33"/>
      <c r="D61" s="27" t="s">
        <v>113</v>
      </c>
      <c r="E61" s="43">
        <v>6141</v>
      </c>
      <c r="F61" s="27" t="s">
        <v>54</v>
      </c>
      <c r="G61" s="35">
        <f t="shared" si="3"/>
        <v>0</v>
      </c>
      <c r="H61" s="36">
        <v>0</v>
      </c>
      <c r="I61" s="36">
        <v>1351077.79</v>
      </c>
      <c r="J61" s="36">
        <v>0</v>
      </c>
      <c r="K61" s="36">
        <v>0</v>
      </c>
      <c r="L61" s="37">
        <f t="shared" si="4"/>
        <v>0</v>
      </c>
      <c r="M61" s="38">
        <f t="shared" si="5"/>
        <v>0</v>
      </c>
    </row>
    <row r="62" spans="2:13" x14ac:dyDescent="0.2">
      <c r="B62" s="32" t="s">
        <v>114</v>
      </c>
      <c r="C62" s="33"/>
      <c r="D62" s="27" t="s">
        <v>115</v>
      </c>
      <c r="E62" s="43">
        <v>6141</v>
      </c>
      <c r="F62" s="27" t="s">
        <v>54</v>
      </c>
      <c r="G62" s="35">
        <f t="shared" si="3"/>
        <v>0</v>
      </c>
      <c r="H62" s="36">
        <v>0</v>
      </c>
      <c r="I62" s="36">
        <v>489595.71</v>
      </c>
      <c r="J62" s="36">
        <v>0</v>
      </c>
      <c r="K62" s="36">
        <v>0</v>
      </c>
      <c r="L62" s="37">
        <f t="shared" si="4"/>
        <v>0</v>
      </c>
      <c r="M62" s="38">
        <f t="shared" si="5"/>
        <v>0</v>
      </c>
    </row>
    <row r="63" spans="2:13" x14ac:dyDescent="0.2">
      <c r="B63" s="32" t="s">
        <v>116</v>
      </c>
      <c r="C63" s="33"/>
      <c r="D63" s="27" t="s">
        <v>117</v>
      </c>
      <c r="E63" s="43">
        <v>6141</v>
      </c>
      <c r="F63" s="27" t="s">
        <v>54</v>
      </c>
      <c r="G63" s="35">
        <f t="shared" ref="G63:G94" si="6">+H63</f>
        <v>0</v>
      </c>
      <c r="H63" s="36">
        <v>0</v>
      </c>
      <c r="I63" s="36">
        <v>631240.52</v>
      </c>
      <c r="J63" s="36">
        <v>445566.03</v>
      </c>
      <c r="K63" s="36">
        <v>445566.03</v>
      </c>
      <c r="L63" s="37">
        <f t="shared" ref="L63:L94" si="7">IFERROR(K63/H63,0)</f>
        <v>0</v>
      </c>
      <c r="M63" s="38">
        <f t="shared" ref="M63:M94" si="8">IFERROR(K63/I63,0)</f>
        <v>0.70585777668391758</v>
      </c>
    </row>
    <row r="64" spans="2:13" x14ac:dyDescent="0.2">
      <c r="B64" s="32" t="s">
        <v>118</v>
      </c>
      <c r="C64" s="33"/>
      <c r="D64" s="27" t="s">
        <v>119</v>
      </c>
      <c r="E64" s="43">
        <v>6141</v>
      </c>
      <c r="F64" s="27" t="s">
        <v>54</v>
      </c>
      <c r="G64" s="35">
        <f t="shared" si="6"/>
        <v>0</v>
      </c>
      <c r="H64" s="36">
        <v>0</v>
      </c>
      <c r="I64" s="36">
        <v>0</v>
      </c>
      <c r="J64" s="36">
        <v>0</v>
      </c>
      <c r="K64" s="36">
        <v>0</v>
      </c>
      <c r="L64" s="37">
        <f t="shared" si="7"/>
        <v>0</v>
      </c>
      <c r="M64" s="38">
        <f t="shared" si="8"/>
        <v>0</v>
      </c>
    </row>
    <row r="65" spans="2:13" x14ac:dyDescent="0.2">
      <c r="B65" s="32"/>
      <c r="C65" s="33"/>
      <c r="D65" s="27"/>
      <c r="E65" s="43">
        <v>6151</v>
      </c>
      <c r="F65" s="27" t="s">
        <v>82</v>
      </c>
      <c r="G65" s="35">
        <f t="shared" si="6"/>
        <v>0</v>
      </c>
      <c r="H65" s="36">
        <v>0</v>
      </c>
      <c r="I65" s="36">
        <v>2516607.48</v>
      </c>
      <c r="J65" s="36">
        <v>1813604.6</v>
      </c>
      <c r="K65" s="36">
        <v>1813604.6</v>
      </c>
      <c r="L65" s="37">
        <f t="shared" si="7"/>
        <v>0</v>
      </c>
      <c r="M65" s="38">
        <f t="shared" si="8"/>
        <v>0.72065453767148469</v>
      </c>
    </row>
    <row r="66" spans="2:13" x14ac:dyDescent="0.2">
      <c r="B66" s="32" t="s">
        <v>120</v>
      </c>
      <c r="C66" s="33"/>
      <c r="D66" s="27" t="s">
        <v>121</v>
      </c>
      <c r="E66" s="43">
        <v>6151</v>
      </c>
      <c r="F66" s="27" t="s">
        <v>82</v>
      </c>
      <c r="G66" s="35">
        <f t="shared" si="6"/>
        <v>0</v>
      </c>
      <c r="H66" s="36">
        <v>0</v>
      </c>
      <c r="I66" s="36">
        <v>3565845.99</v>
      </c>
      <c r="J66" s="36">
        <v>2097541.6</v>
      </c>
      <c r="K66" s="36">
        <v>2097541.6</v>
      </c>
      <c r="L66" s="37">
        <f t="shared" si="7"/>
        <v>0</v>
      </c>
      <c r="M66" s="38">
        <f t="shared" si="8"/>
        <v>0.58823112548391354</v>
      </c>
    </row>
    <row r="67" spans="2:13" ht="22.5" x14ac:dyDescent="0.2">
      <c r="B67" s="32" t="s">
        <v>122</v>
      </c>
      <c r="C67" s="33"/>
      <c r="D67" s="27" t="s">
        <v>123</v>
      </c>
      <c r="E67" s="43">
        <v>6151</v>
      </c>
      <c r="F67" s="27" t="s">
        <v>82</v>
      </c>
      <c r="G67" s="35">
        <f t="shared" si="6"/>
        <v>0</v>
      </c>
      <c r="H67" s="36">
        <v>0</v>
      </c>
      <c r="I67" s="36">
        <v>4356209.55</v>
      </c>
      <c r="J67" s="36">
        <v>0</v>
      </c>
      <c r="K67" s="36">
        <v>0</v>
      </c>
      <c r="L67" s="37">
        <f t="shared" si="7"/>
        <v>0</v>
      </c>
      <c r="M67" s="38">
        <f t="shared" si="8"/>
        <v>0</v>
      </c>
    </row>
    <row r="68" spans="2:13" x14ac:dyDescent="0.2">
      <c r="B68" s="32" t="s">
        <v>124</v>
      </c>
      <c r="C68" s="33"/>
      <c r="D68" s="27" t="s">
        <v>125</v>
      </c>
      <c r="E68" s="43">
        <v>6121</v>
      </c>
      <c r="F68" s="27" t="s">
        <v>53</v>
      </c>
      <c r="G68" s="35">
        <f t="shared" si="6"/>
        <v>0</v>
      </c>
      <c r="H68" s="36">
        <v>0</v>
      </c>
      <c r="I68" s="36">
        <v>190860.7</v>
      </c>
      <c r="J68" s="36">
        <v>173373.51</v>
      </c>
      <c r="K68" s="36">
        <v>173373.51</v>
      </c>
      <c r="L68" s="37">
        <f t="shared" si="7"/>
        <v>0</v>
      </c>
      <c r="M68" s="38">
        <f t="shared" si="8"/>
        <v>0.90837720913734465</v>
      </c>
    </row>
    <row r="69" spans="2:13" x14ac:dyDescent="0.2">
      <c r="B69" s="32"/>
      <c r="C69" s="33"/>
      <c r="D69" s="27"/>
      <c r="E69" s="43">
        <v>6141</v>
      </c>
      <c r="F69" s="27" t="s">
        <v>54</v>
      </c>
      <c r="G69" s="35">
        <f t="shared" si="6"/>
        <v>0</v>
      </c>
      <c r="H69" s="36">
        <v>0</v>
      </c>
      <c r="I69" s="36">
        <v>0</v>
      </c>
      <c r="J69" s="36">
        <v>0</v>
      </c>
      <c r="K69" s="36">
        <v>0</v>
      </c>
      <c r="L69" s="37">
        <f t="shared" si="7"/>
        <v>0</v>
      </c>
      <c r="M69" s="38">
        <f t="shared" si="8"/>
        <v>0</v>
      </c>
    </row>
    <row r="70" spans="2:13" ht="22.5" x14ac:dyDescent="0.2">
      <c r="B70" s="32" t="s">
        <v>126</v>
      </c>
      <c r="C70" s="33"/>
      <c r="D70" s="27" t="s">
        <v>127</v>
      </c>
      <c r="E70" s="43">
        <v>6121</v>
      </c>
      <c r="F70" s="27" t="s">
        <v>53</v>
      </c>
      <c r="G70" s="35">
        <f t="shared" si="6"/>
        <v>0</v>
      </c>
      <c r="H70" s="36">
        <v>0</v>
      </c>
      <c r="I70" s="36">
        <v>674769.45</v>
      </c>
      <c r="J70" s="36">
        <v>157737.09</v>
      </c>
      <c r="K70" s="36">
        <v>157737.09</v>
      </c>
      <c r="L70" s="37">
        <f t="shared" si="7"/>
        <v>0</v>
      </c>
      <c r="M70" s="38">
        <f t="shared" si="8"/>
        <v>0.23376442131456901</v>
      </c>
    </row>
    <row r="71" spans="2:13" x14ac:dyDescent="0.2">
      <c r="B71" s="32" t="s">
        <v>128</v>
      </c>
      <c r="C71" s="33"/>
      <c r="D71" s="27" t="s">
        <v>129</v>
      </c>
      <c r="E71" s="43">
        <v>6141</v>
      </c>
      <c r="F71" s="27" t="s">
        <v>54</v>
      </c>
      <c r="G71" s="35">
        <f t="shared" si="6"/>
        <v>0</v>
      </c>
      <c r="H71" s="36">
        <v>0</v>
      </c>
      <c r="I71" s="36">
        <v>1581271.52</v>
      </c>
      <c r="J71" s="36">
        <v>0</v>
      </c>
      <c r="K71" s="36">
        <v>0</v>
      </c>
      <c r="L71" s="37">
        <f t="shared" si="7"/>
        <v>0</v>
      </c>
      <c r="M71" s="38">
        <f t="shared" si="8"/>
        <v>0</v>
      </c>
    </row>
    <row r="72" spans="2:13" ht="22.5" x14ac:dyDescent="0.2">
      <c r="B72" s="32" t="s">
        <v>130</v>
      </c>
      <c r="C72" s="33"/>
      <c r="D72" s="27" t="s">
        <v>131</v>
      </c>
      <c r="E72" s="43">
        <v>6141</v>
      </c>
      <c r="F72" s="27" t="s">
        <v>54</v>
      </c>
      <c r="G72" s="35">
        <f t="shared" si="6"/>
        <v>0</v>
      </c>
      <c r="H72" s="36">
        <v>0</v>
      </c>
      <c r="I72" s="36">
        <v>0</v>
      </c>
      <c r="J72" s="36">
        <v>0</v>
      </c>
      <c r="K72" s="36">
        <v>0</v>
      </c>
      <c r="L72" s="37">
        <f t="shared" si="7"/>
        <v>0</v>
      </c>
      <c r="M72" s="38">
        <f t="shared" si="8"/>
        <v>0</v>
      </c>
    </row>
    <row r="73" spans="2:13" x14ac:dyDescent="0.2">
      <c r="B73" s="32" t="s">
        <v>132</v>
      </c>
      <c r="C73" s="33"/>
      <c r="D73" s="27" t="s">
        <v>133</v>
      </c>
      <c r="E73" s="43">
        <v>6141</v>
      </c>
      <c r="F73" s="27" t="s">
        <v>54</v>
      </c>
      <c r="G73" s="35">
        <f t="shared" si="6"/>
        <v>0</v>
      </c>
      <c r="H73" s="36">
        <v>0</v>
      </c>
      <c r="I73" s="36">
        <v>591468.4</v>
      </c>
      <c r="J73" s="36">
        <v>0</v>
      </c>
      <c r="K73" s="36">
        <v>0</v>
      </c>
      <c r="L73" s="37">
        <f t="shared" si="7"/>
        <v>0</v>
      </c>
      <c r="M73" s="38">
        <f t="shared" si="8"/>
        <v>0</v>
      </c>
    </row>
    <row r="74" spans="2:13" ht="22.5" x14ac:dyDescent="0.2">
      <c r="B74" s="32" t="s">
        <v>134</v>
      </c>
      <c r="C74" s="33"/>
      <c r="D74" s="27" t="s">
        <v>135</v>
      </c>
      <c r="E74" s="43">
        <v>6141</v>
      </c>
      <c r="F74" s="27" t="s">
        <v>54</v>
      </c>
      <c r="G74" s="35">
        <f t="shared" si="6"/>
        <v>0</v>
      </c>
      <c r="H74" s="36">
        <v>0</v>
      </c>
      <c r="I74" s="36">
        <v>687789.6</v>
      </c>
      <c r="J74" s="36">
        <v>0</v>
      </c>
      <c r="K74" s="36">
        <v>0</v>
      </c>
      <c r="L74" s="37">
        <f t="shared" si="7"/>
        <v>0</v>
      </c>
      <c r="M74" s="38">
        <f t="shared" si="8"/>
        <v>0</v>
      </c>
    </row>
    <row r="75" spans="2:13" ht="22.5" x14ac:dyDescent="0.2">
      <c r="B75" s="32" t="s">
        <v>136</v>
      </c>
      <c r="C75" s="33"/>
      <c r="D75" s="27" t="s">
        <v>137</v>
      </c>
      <c r="E75" s="43">
        <v>6141</v>
      </c>
      <c r="F75" s="27" t="s">
        <v>54</v>
      </c>
      <c r="G75" s="35">
        <f t="shared" si="6"/>
        <v>0</v>
      </c>
      <c r="H75" s="36">
        <v>0</v>
      </c>
      <c r="I75" s="36">
        <v>0</v>
      </c>
      <c r="J75" s="36">
        <v>0</v>
      </c>
      <c r="K75" s="36">
        <v>0</v>
      </c>
      <c r="L75" s="37">
        <f t="shared" si="7"/>
        <v>0</v>
      </c>
      <c r="M75" s="38">
        <f t="shared" si="8"/>
        <v>0</v>
      </c>
    </row>
    <row r="76" spans="2:13" ht="22.5" x14ac:dyDescent="0.2">
      <c r="B76" s="32" t="s">
        <v>138</v>
      </c>
      <c r="C76" s="33"/>
      <c r="D76" s="27" t="s">
        <v>139</v>
      </c>
      <c r="E76" s="43">
        <v>6141</v>
      </c>
      <c r="F76" s="27" t="s">
        <v>54</v>
      </c>
      <c r="G76" s="35">
        <f t="shared" si="6"/>
        <v>0</v>
      </c>
      <c r="H76" s="36">
        <v>0</v>
      </c>
      <c r="I76" s="36">
        <v>3598242.52</v>
      </c>
      <c r="J76" s="36">
        <v>437649.7</v>
      </c>
      <c r="K76" s="36">
        <v>437649.7</v>
      </c>
      <c r="L76" s="37">
        <f t="shared" si="7"/>
        <v>0</v>
      </c>
      <c r="M76" s="38">
        <f t="shared" si="8"/>
        <v>0.12162873891001655</v>
      </c>
    </row>
    <row r="77" spans="2:13" x14ac:dyDescent="0.2">
      <c r="B77" s="32" t="s">
        <v>140</v>
      </c>
      <c r="C77" s="33"/>
      <c r="D77" s="27" t="s">
        <v>141</v>
      </c>
      <c r="E77" s="43">
        <v>6141</v>
      </c>
      <c r="F77" s="27" t="s">
        <v>54</v>
      </c>
      <c r="G77" s="35">
        <f t="shared" si="6"/>
        <v>0</v>
      </c>
      <c r="H77" s="36">
        <v>0</v>
      </c>
      <c r="I77" s="36">
        <v>0</v>
      </c>
      <c r="J77" s="36">
        <v>0</v>
      </c>
      <c r="K77" s="36">
        <v>0</v>
      </c>
      <c r="L77" s="37">
        <f t="shared" si="7"/>
        <v>0</v>
      </c>
      <c r="M77" s="38">
        <f t="shared" si="8"/>
        <v>0</v>
      </c>
    </row>
    <row r="78" spans="2:13" ht="22.5" x14ac:dyDescent="0.2">
      <c r="B78" s="32" t="s">
        <v>142</v>
      </c>
      <c r="C78" s="33"/>
      <c r="D78" s="27" t="s">
        <v>143</v>
      </c>
      <c r="E78" s="43">
        <v>6141</v>
      </c>
      <c r="F78" s="27" t="s">
        <v>54</v>
      </c>
      <c r="G78" s="35">
        <f t="shared" si="6"/>
        <v>0</v>
      </c>
      <c r="H78" s="36">
        <v>0</v>
      </c>
      <c r="I78" s="36">
        <v>580000</v>
      </c>
      <c r="J78" s="36">
        <v>580000</v>
      </c>
      <c r="K78" s="36">
        <v>580000</v>
      </c>
      <c r="L78" s="37">
        <f t="shared" si="7"/>
        <v>0</v>
      </c>
      <c r="M78" s="38">
        <f t="shared" si="8"/>
        <v>1</v>
      </c>
    </row>
    <row r="79" spans="2:13" x14ac:dyDescent="0.2">
      <c r="B79" s="32" t="s">
        <v>144</v>
      </c>
      <c r="C79" s="33"/>
      <c r="D79" s="27" t="s">
        <v>145</v>
      </c>
      <c r="E79" s="43">
        <v>6141</v>
      </c>
      <c r="F79" s="27" t="s">
        <v>54</v>
      </c>
      <c r="G79" s="35">
        <f t="shared" si="6"/>
        <v>0</v>
      </c>
      <c r="H79" s="36">
        <v>0</v>
      </c>
      <c r="I79" s="36">
        <v>611989.85</v>
      </c>
      <c r="J79" s="36">
        <v>0</v>
      </c>
      <c r="K79" s="36">
        <v>0</v>
      </c>
      <c r="L79" s="37">
        <f t="shared" si="7"/>
        <v>0</v>
      </c>
      <c r="M79" s="38">
        <f t="shared" si="8"/>
        <v>0</v>
      </c>
    </row>
    <row r="80" spans="2:13" x14ac:dyDescent="0.2">
      <c r="B80" s="32" t="s">
        <v>146</v>
      </c>
      <c r="C80" s="33"/>
      <c r="D80" s="27" t="s">
        <v>147</v>
      </c>
      <c r="E80" s="43">
        <v>6141</v>
      </c>
      <c r="F80" s="27" t="s">
        <v>54</v>
      </c>
      <c r="G80" s="35">
        <f t="shared" si="6"/>
        <v>0</v>
      </c>
      <c r="H80" s="36">
        <v>0</v>
      </c>
      <c r="I80" s="36">
        <v>260672.6</v>
      </c>
      <c r="J80" s="36">
        <v>0</v>
      </c>
      <c r="K80" s="36">
        <v>0</v>
      </c>
      <c r="L80" s="37">
        <f t="shared" si="7"/>
        <v>0</v>
      </c>
      <c r="M80" s="38">
        <f t="shared" si="8"/>
        <v>0</v>
      </c>
    </row>
    <row r="81" spans="2:13" ht="22.5" x14ac:dyDescent="0.2">
      <c r="B81" s="32" t="s">
        <v>148</v>
      </c>
      <c r="C81" s="33"/>
      <c r="D81" s="27" t="s">
        <v>149</v>
      </c>
      <c r="E81" s="43">
        <v>6141</v>
      </c>
      <c r="F81" s="27" t="s">
        <v>54</v>
      </c>
      <c r="G81" s="35">
        <f t="shared" si="6"/>
        <v>0</v>
      </c>
      <c r="H81" s="36">
        <v>0</v>
      </c>
      <c r="I81" s="36">
        <v>1389064.78</v>
      </c>
      <c r="J81" s="36">
        <v>269811.87</v>
      </c>
      <c r="K81" s="36">
        <v>269811.87</v>
      </c>
      <c r="L81" s="37">
        <f t="shared" si="7"/>
        <v>0</v>
      </c>
      <c r="M81" s="38">
        <f t="shared" si="8"/>
        <v>0.19423994754225932</v>
      </c>
    </row>
    <row r="82" spans="2:13" ht="22.5" x14ac:dyDescent="0.2">
      <c r="B82" s="32" t="s">
        <v>150</v>
      </c>
      <c r="C82" s="33"/>
      <c r="D82" s="27" t="s">
        <v>151</v>
      </c>
      <c r="E82" s="43">
        <v>6141</v>
      </c>
      <c r="F82" s="27" t="s">
        <v>54</v>
      </c>
      <c r="G82" s="35">
        <f t="shared" si="6"/>
        <v>0</v>
      </c>
      <c r="H82" s="36">
        <v>0</v>
      </c>
      <c r="I82" s="36">
        <v>787582.58</v>
      </c>
      <c r="J82" s="36">
        <v>0</v>
      </c>
      <c r="K82" s="36">
        <v>0</v>
      </c>
      <c r="L82" s="37">
        <f t="shared" si="7"/>
        <v>0</v>
      </c>
      <c r="M82" s="38">
        <f t="shared" si="8"/>
        <v>0</v>
      </c>
    </row>
    <row r="83" spans="2:13" ht="22.5" x14ac:dyDescent="0.2">
      <c r="B83" s="32" t="s">
        <v>152</v>
      </c>
      <c r="C83" s="33"/>
      <c r="D83" s="27" t="s">
        <v>153</v>
      </c>
      <c r="E83" s="43">
        <v>6141</v>
      </c>
      <c r="F83" s="27" t="s">
        <v>54</v>
      </c>
      <c r="G83" s="35">
        <f t="shared" si="6"/>
        <v>0</v>
      </c>
      <c r="H83" s="36">
        <v>0</v>
      </c>
      <c r="I83" s="36">
        <v>2400000</v>
      </c>
      <c r="J83" s="36">
        <v>808561.35</v>
      </c>
      <c r="K83" s="36">
        <v>808561.35</v>
      </c>
      <c r="L83" s="37">
        <f t="shared" si="7"/>
        <v>0</v>
      </c>
      <c r="M83" s="38">
        <f t="shared" si="8"/>
        <v>0.3369005625</v>
      </c>
    </row>
    <row r="84" spans="2:13" x14ac:dyDescent="0.2">
      <c r="B84" s="32" t="s">
        <v>154</v>
      </c>
      <c r="C84" s="33"/>
      <c r="D84" s="27" t="s">
        <v>155</v>
      </c>
      <c r="E84" s="43">
        <v>6141</v>
      </c>
      <c r="F84" s="27" t="s">
        <v>54</v>
      </c>
      <c r="G84" s="35">
        <f t="shared" si="6"/>
        <v>0</v>
      </c>
      <c r="H84" s="36">
        <v>0</v>
      </c>
      <c r="I84" s="36">
        <v>1477097.39</v>
      </c>
      <c r="J84" s="36">
        <v>827782.42</v>
      </c>
      <c r="K84" s="36">
        <v>827782.42</v>
      </c>
      <c r="L84" s="37">
        <f t="shared" si="7"/>
        <v>0</v>
      </c>
      <c r="M84" s="38">
        <f t="shared" si="8"/>
        <v>0.56041153792845044</v>
      </c>
    </row>
    <row r="85" spans="2:13" x14ac:dyDescent="0.2">
      <c r="B85" s="32" t="s">
        <v>156</v>
      </c>
      <c r="C85" s="33"/>
      <c r="D85" s="27" t="s">
        <v>157</v>
      </c>
      <c r="E85" s="43">
        <v>6141</v>
      </c>
      <c r="F85" s="27" t="s">
        <v>54</v>
      </c>
      <c r="G85" s="35">
        <f t="shared" si="6"/>
        <v>0</v>
      </c>
      <c r="H85" s="36">
        <v>0</v>
      </c>
      <c r="I85" s="36">
        <v>2223407.4500000002</v>
      </c>
      <c r="J85" s="36">
        <v>0</v>
      </c>
      <c r="K85" s="36">
        <v>0</v>
      </c>
      <c r="L85" s="37">
        <f t="shared" si="7"/>
        <v>0</v>
      </c>
      <c r="M85" s="38">
        <f t="shared" si="8"/>
        <v>0</v>
      </c>
    </row>
    <row r="86" spans="2:13" x14ac:dyDescent="0.2">
      <c r="B86" s="32" t="s">
        <v>158</v>
      </c>
      <c r="C86" s="33"/>
      <c r="D86" s="27" t="s">
        <v>159</v>
      </c>
      <c r="E86" s="43">
        <v>6141</v>
      </c>
      <c r="F86" s="27" t="s">
        <v>54</v>
      </c>
      <c r="G86" s="35">
        <f t="shared" si="6"/>
        <v>0</v>
      </c>
      <c r="H86" s="36">
        <v>0</v>
      </c>
      <c r="I86" s="36">
        <v>2702798.92</v>
      </c>
      <c r="J86" s="36">
        <v>0</v>
      </c>
      <c r="K86" s="36">
        <v>0</v>
      </c>
      <c r="L86" s="37">
        <f t="shared" si="7"/>
        <v>0</v>
      </c>
      <c r="M86" s="38">
        <f t="shared" si="8"/>
        <v>0</v>
      </c>
    </row>
    <row r="87" spans="2:13" ht="22.5" x14ac:dyDescent="0.2">
      <c r="B87" s="32" t="s">
        <v>160</v>
      </c>
      <c r="C87" s="33"/>
      <c r="D87" s="27" t="s">
        <v>161</v>
      </c>
      <c r="E87" s="43">
        <v>6141</v>
      </c>
      <c r="F87" s="27" t="s">
        <v>54</v>
      </c>
      <c r="G87" s="35">
        <f t="shared" si="6"/>
        <v>0</v>
      </c>
      <c r="H87" s="36">
        <v>0</v>
      </c>
      <c r="I87" s="36">
        <v>1838958.47</v>
      </c>
      <c r="J87" s="36">
        <v>1505884.67</v>
      </c>
      <c r="K87" s="36">
        <v>1505884.67</v>
      </c>
      <c r="L87" s="37">
        <f t="shared" si="7"/>
        <v>0</v>
      </c>
      <c r="M87" s="38">
        <f t="shared" si="8"/>
        <v>0.81887910715025547</v>
      </c>
    </row>
    <row r="88" spans="2:13" ht="22.5" x14ac:dyDescent="0.2">
      <c r="B88" s="32" t="s">
        <v>162</v>
      </c>
      <c r="C88" s="33"/>
      <c r="D88" s="27" t="s">
        <v>163</v>
      </c>
      <c r="E88" s="43">
        <v>6141</v>
      </c>
      <c r="F88" s="27" t="s">
        <v>54</v>
      </c>
      <c r="G88" s="35">
        <f t="shared" si="6"/>
        <v>0</v>
      </c>
      <c r="H88" s="36">
        <v>0</v>
      </c>
      <c r="I88" s="36">
        <v>319910.62</v>
      </c>
      <c r="J88" s="36">
        <v>292772.38</v>
      </c>
      <c r="K88" s="36">
        <v>292772.38</v>
      </c>
      <c r="L88" s="37">
        <f t="shared" si="7"/>
        <v>0</v>
      </c>
      <c r="M88" s="38">
        <f t="shared" si="8"/>
        <v>0.91516930572670585</v>
      </c>
    </row>
    <row r="89" spans="2:13" ht="22.5" x14ac:dyDescent="0.2">
      <c r="B89" s="32" t="s">
        <v>164</v>
      </c>
      <c r="C89" s="33"/>
      <c r="D89" s="27" t="s">
        <v>165</v>
      </c>
      <c r="E89" s="43">
        <v>6141</v>
      </c>
      <c r="F89" s="27" t="s">
        <v>54</v>
      </c>
      <c r="G89" s="35">
        <f t="shared" si="6"/>
        <v>0</v>
      </c>
      <c r="H89" s="36">
        <v>0</v>
      </c>
      <c r="I89" s="36">
        <v>2529543.38</v>
      </c>
      <c r="J89" s="36">
        <v>0</v>
      </c>
      <c r="K89" s="36">
        <v>0</v>
      </c>
      <c r="L89" s="37">
        <f t="shared" si="7"/>
        <v>0</v>
      </c>
      <c r="M89" s="38">
        <f t="shared" si="8"/>
        <v>0</v>
      </c>
    </row>
    <row r="90" spans="2:13" ht="22.5" x14ac:dyDescent="0.2">
      <c r="B90" s="32" t="s">
        <v>166</v>
      </c>
      <c r="C90" s="33"/>
      <c r="D90" s="27" t="s">
        <v>167</v>
      </c>
      <c r="E90" s="43">
        <v>6141</v>
      </c>
      <c r="F90" s="27" t="s">
        <v>54</v>
      </c>
      <c r="G90" s="35">
        <f t="shared" si="6"/>
        <v>0</v>
      </c>
      <c r="H90" s="36">
        <v>0</v>
      </c>
      <c r="I90" s="36">
        <v>11631843.33</v>
      </c>
      <c r="J90" s="36">
        <v>0</v>
      </c>
      <c r="K90" s="36">
        <v>0</v>
      </c>
      <c r="L90" s="37">
        <f t="shared" si="7"/>
        <v>0</v>
      </c>
      <c r="M90" s="38">
        <f t="shared" si="8"/>
        <v>0</v>
      </c>
    </row>
    <row r="91" spans="2:13" x14ac:dyDescent="0.2">
      <c r="B91" s="32"/>
      <c r="C91" s="33"/>
      <c r="D91" s="27"/>
      <c r="E91" s="43">
        <v>6151</v>
      </c>
      <c r="F91" s="27" t="s">
        <v>82</v>
      </c>
      <c r="G91" s="35">
        <f t="shared" si="6"/>
        <v>0</v>
      </c>
      <c r="H91" s="36">
        <v>0</v>
      </c>
      <c r="I91" s="36">
        <v>0</v>
      </c>
      <c r="J91" s="36">
        <v>0</v>
      </c>
      <c r="K91" s="36">
        <v>0</v>
      </c>
      <c r="L91" s="37">
        <f t="shared" si="7"/>
        <v>0</v>
      </c>
      <c r="M91" s="38">
        <f t="shared" si="8"/>
        <v>0</v>
      </c>
    </row>
    <row r="92" spans="2:13" x14ac:dyDescent="0.2">
      <c r="B92" s="32" t="s">
        <v>168</v>
      </c>
      <c r="C92" s="33"/>
      <c r="D92" s="27" t="s">
        <v>169</v>
      </c>
      <c r="E92" s="43">
        <v>6141</v>
      </c>
      <c r="F92" s="27" t="s">
        <v>54</v>
      </c>
      <c r="G92" s="35">
        <f t="shared" si="6"/>
        <v>0</v>
      </c>
      <c r="H92" s="36">
        <v>0</v>
      </c>
      <c r="I92" s="36">
        <v>0</v>
      </c>
      <c r="J92" s="36">
        <v>0</v>
      </c>
      <c r="K92" s="36">
        <v>0</v>
      </c>
      <c r="L92" s="37">
        <f t="shared" si="7"/>
        <v>0</v>
      </c>
      <c r="M92" s="38">
        <f t="shared" si="8"/>
        <v>0</v>
      </c>
    </row>
    <row r="93" spans="2:13" x14ac:dyDescent="0.2">
      <c r="B93" s="32"/>
      <c r="C93" s="33"/>
      <c r="D93" s="27"/>
      <c r="E93" s="43">
        <v>6151</v>
      </c>
      <c r="F93" s="27" t="s">
        <v>82</v>
      </c>
      <c r="G93" s="35">
        <f t="shared" si="6"/>
        <v>0</v>
      </c>
      <c r="H93" s="36">
        <v>0</v>
      </c>
      <c r="I93" s="36">
        <v>0</v>
      </c>
      <c r="J93" s="36">
        <v>0</v>
      </c>
      <c r="K93" s="36">
        <v>0</v>
      </c>
      <c r="L93" s="37">
        <f t="shared" si="7"/>
        <v>0</v>
      </c>
      <c r="M93" s="38">
        <f t="shared" si="8"/>
        <v>0</v>
      </c>
    </row>
    <row r="94" spans="2:13" x14ac:dyDescent="0.2">
      <c r="B94" s="32" t="s">
        <v>170</v>
      </c>
      <c r="C94" s="33"/>
      <c r="D94" s="27" t="s">
        <v>171</v>
      </c>
      <c r="E94" s="43">
        <v>6141</v>
      </c>
      <c r="F94" s="27" t="s">
        <v>54</v>
      </c>
      <c r="G94" s="35">
        <f t="shared" si="6"/>
        <v>0</v>
      </c>
      <c r="H94" s="36">
        <v>0</v>
      </c>
      <c r="I94" s="36">
        <v>2359074.94</v>
      </c>
      <c r="J94" s="36">
        <v>0</v>
      </c>
      <c r="K94" s="36">
        <v>0</v>
      </c>
      <c r="L94" s="37">
        <f t="shared" si="7"/>
        <v>0</v>
      </c>
      <c r="M94" s="38">
        <f t="shared" si="8"/>
        <v>0</v>
      </c>
    </row>
    <row r="95" spans="2:13" ht="22.5" x14ac:dyDescent="0.2">
      <c r="B95" s="32" t="s">
        <v>172</v>
      </c>
      <c r="C95" s="33"/>
      <c r="D95" s="27" t="s">
        <v>173</v>
      </c>
      <c r="E95" s="43">
        <v>6141</v>
      </c>
      <c r="F95" s="27" t="s">
        <v>54</v>
      </c>
      <c r="G95" s="35">
        <f t="shared" ref="G95:G126" si="9">+H95</f>
        <v>0</v>
      </c>
      <c r="H95" s="36">
        <v>0</v>
      </c>
      <c r="I95" s="36">
        <v>0</v>
      </c>
      <c r="J95" s="36">
        <v>0</v>
      </c>
      <c r="K95" s="36">
        <v>0</v>
      </c>
      <c r="L95" s="37">
        <f t="shared" ref="L95:L126" si="10">IFERROR(K95/H95,0)</f>
        <v>0</v>
      </c>
      <c r="M95" s="38">
        <f t="shared" ref="M95:M104" si="11">IFERROR(K95/I95,0)</f>
        <v>0</v>
      </c>
    </row>
    <row r="96" spans="2:13" x14ac:dyDescent="0.2">
      <c r="B96" s="32"/>
      <c r="C96" s="33"/>
      <c r="D96" s="27"/>
      <c r="E96" s="43">
        <v>6151</v>
      </c>
      <c r="F96" s="27" t="s">
        <v>82</v>
      </c>
      <c r="G96" s="35">
        <f t="shared" si="9"/>
        <v>0</v>
      </c>
      <c r="H96" s="36">
        <v>0</v>
      </c>
      <c r="I96" s="36">
        <v>1991022.52</v>
      </c>
      <c r="J96" s="36">
        <v>1991022.52</v>
      </c>
      <c r="K96" s="36">
        <v>1991022.52</v>
      </c>
      <c r="L96" s="37">
        <f t="shared" si="10"/>
        <v>0</v>
      </c>
      <c r="M96" s="38">
        <f t="shared" si="11"/>
        <v>1</v>
      </c>
    </row>
    <row r="97" spans="2:13" x14ac:dyDescent="0.2">
      <c r="B97" s="32" t="s">
        <v>174</v>
      </c>
      <c r="C97" s="33"/>
      <c r="D97" s="27" t="s">
        <v>175</v>
      </c>
      <c r="E97" s="43">
        <v>6141</v>
      </c>
      <c r="F97" s="27" t="s">
        <v>54</v>
      </c>
      <c r="G97" s="35">
        <f t="shared" si="9"/>
        <v>0</v>
      </c>
      <c r="H97" s="36">
        <v>0</v>
      </c>
      <c r="I97" s="36">
        <v>999010.91</v>
      </c>
      <c r="J97" s="36">
        <v>0</v>
      </c>
      <c r="K97" s="36">
        <v>0</v>
      </c>
      <c r="L97" s="37">
        <f t="shared" si="10"/>
        <v>0</v>
      </c>
      <c r="M97" s="38">
        <f t="shared" si="11"/>
        <v>0</v>
      </c>
    </row>
    <row r="98" spans="2:13" x14ac:dyDescent="0.2">
      <c r="B98" s="32" t="s">
        <v>176</v>
      </c>
      <c r="C98" s="33"/>
      <c r="D98" s="27" t="s">
        <v>177</v>
      </c>
      <c r="E98" s="43">
        <v>6141</v>
      </c>
      <c r="F98" s="27" t="s">
        <v>54</v>
      </c>
      <c r="G98" s="35">
        <f t="shared" si="9"/>
        <v>0</v>
      </c>
      <c r="H98" s="36">
        <v>0</v>
      </c>
      <c r="I98" s="36">
        <v>2590820.23</v>
      </c>
      <c r="J98" s="36">
        <v>0</v>
      </c>
      <c r="K98" s="36">
        <v>0</v>
      </c>
      <c r="L98" s="37">
        <f t="shared" si="10"/>
        <v>0</v>
      </c>
      <c r="M98" s="38">
        <f t="shared" si="11"/>
        <v>0</v>
      </c>
    </row>
    <row r="99" spans="2:13" x14ac:dyDescent="0.2">
      <c r="B99" s="32" t="s">
        <v>178</v>
      </c>
      <c r="C99" s="33"/>
      <c r="D99" s="27" t="s">
        <v>179</v>
      </c>
      <c r="E99" s="43">
        <v>6111</v>
      </c>
      <c r="F99" s="27" t="s">
        <v>99</v>
      </c>
      <c r="G99" s="35">
        <f t="shared" si="9"/>
        <v>0</v>
      </c>
      <c r="H99" s="36">
        <v>0</v>
      </c>
      <c r="I99" s="36">
        <v>1293000</v>
      </c>
      <c r="J99" s="36">
        <v>0</v>
      </c>
      <c r="K99" s="36">
        <v>0</v>
      </c>
      <c r="L99" s="37">
        <f t="shared" si="10"/>
        <v>0</v>
      </c>
      <c r="M99" s="38">
        <f t="shared" si="11"/>
        <v>0</v>
      </c>
    </row>
    <row r="100" spans="2:13" x14ac:dyDescent="0.2">
      <c r="B100" s="32"/>
      <c r="C100" s="33"/>
      <c r="D100" s="27"/>
      <c r="E100" s="43">
        <v>6141</v>
      </c>
      <c r="F100" s="27" t="s">
        <v>54</v>
      </c>
      <c r="G100" s="35">
        <f t="shared" si="9"/>
        <v>0</v>
      </c>
      <c r="H100" s="36">
        <v>0</v>
      </c>
      <c r="I100" s="36">
        <v>0</v>
      </c>
      <c r="J100" s="36">
        <v>0</v>
      </c>
      <c r="K100" s="36">
        <v>0</v>
      </c>
      <c r="L100" s="37">
        <f t="shared" si="10"/>
        <v>0</v>
      </c>
      <c r="M100" s="38">
        <f t="shared" si="11"/>
        <v>0</v>
      </c>
    </row>
    <row r="101" spans="2:13" x14ac:dyDescent="0.2">
      <c r="B101" s="32" t="s">
        <v>180</v>
      </c>
      <c r="C101" s="33"/>
      <c r="D101" s="27" t="s">
        <v>181</v>
      </c>
      <c r="E101" s="43">
        <v>6111</v>
      </c>
      <c r="F101" s="27" t="s">
        <v>99</v>
      </c>
      <c r="G101" s="35">
        <f t="shared" si="9"/>
        <v>0</v>
      </c>
      <c r="H101" s="36">
        <v>0</v>
      </c>
      <c r="I101" s="36">
        <v>122000</v>
      </c>
      <c r="J101" s="36">
        <v>0</v>
      </c>
      <c r="K101" s="36">
        <v>0</v>
      </c>
      <c r="L101" s="37">
        <f t="shared" si="10"/>
        <v>0</v>
      </c>
      <c r="M101" s="38">
        <f t="shared" si="11"/>
        <v>0</v>
      </c>
    </row>
    <row r="102" spans="2:13" x14ac:dyDescent="0.2">
      <c r="B102" s="32"/>
      <c r="C102" s="33"/>
      <c r="D102" s="27"/>
      <c r="E102" s="43">
        <v>6141</v>
      </c>
      <c r="F102" s="27" t="s">
        <v>54</v>
      </c>
      <c r="G102" s="35">
        <f t="shared" si="9"/>
        <v>0</v>
      </c>
      <c r="H102" s="36">
        <v>0</v>
      </c>
      <c r="I102" s="36">
        <v>0</v>
      </c>
      <c r="J102" s="36">
        <v>0</v>
      </c>
      <c r="K102" s="36">
        <v>0</v>
      </c>
      <c r="L102" s="37">
        <f t="shared" si="10"/>
        <v>0</v>
      </c>
      <c r="M102" s="38">
        <f t="shared" si="11"/>
        <v>0</v>
      </c>
    </row>
    <row r="103" spans="2:13" x14ac:dyDescent="0.2">
      <c r="B103" s="32" t="s">
        <v>182</v>
      </c>
      <c r="C103" s="33"/>
      <c r="D103" s="27" t="s">
        <v>183</v>
      </c>
      <c r="E103" s="43">
        <v>6111</v>
      </c>
      <c r="F103" s="27" t="s">
        <v>99</v>
      </c>
      <c r="G103" s="35">
        <f t="shared" si="9"/>
        <v>0</v>
      </c>
      <c r="H103" s="36">
        <v>0</v>
      </c>
      <c r="I103" s="36">
        <v>0</v>
      </c>
      <c r="J103" s="36">
        <v>0</v>
      </c>
      <c r="K103" s="36">
        <v>0</v>
      </c>
      <c r="L103" s="37">
        <f t="shared" si="10"/>
        <v>0</v>
      </c>
      <c r="M103" s="38">
        <f t="shared" si="11"/>
        <v>0</v>
      </c>
    </row>
    <row r="104" spans="2:13" x14ac:dyDescent="0.2">
      <c r="B104" s="32"/>
      <c r="C104" s="33"/>
      <c r="D104" s="27"/>
      <c r="E104" s="43">
        <v>6141</v>
      </c>
      <c r="F104" s="27" t="s">
        <v>54</v>
      </c>
      <c r="G104" s="35">
        <f t="shared" si="9"/>
        <v>0</v>
      </c>
      <c r="H104" s="36">
        <v>0</v>
      </c>
      <c r="I104" s="36">
        <v>0</v>
      </c>
      <c r="J104" s="36">
        <v>0</v>
      </c>
      <c r="K104" s="36">
        <v>0</v>
      </c>
      <c r="L104" s="37">
        <f t="shared" si="10"/>
        <v>0</v>
      </c>
      <c r="M104" s="38">
        <f t="shared" si="11"/>
        <v>0</v>
      </c>
    </row>
    <row r="105" spans="2:13" x14ac:dyDescent="0.2">
      <c r="B105" s="32"/>
      <c r="C105" s="33"/>
      <c r="D105" s="27"/>
      <c r="E105" s="43"/>
      <c r="F105" s="27"/>
      <c r="G105" s="44"/>
      <c r="H105" s="44"/>
      <c r="I105" s="44"/>
      <c r="J105" s="44"/>
      <c r="K105" s="44"/>
      <c r="L105" s="41"/>
      <c r="M105" s="42"/>
    </row>
    <row r="106" spans="2:13" x14ac:dyDescent="0.2">
      <c r="B106" s="47"/>
      <c r="C106" s="48"/>
      <c r="D106" s="49"/>
      <c r="E106" s="50"/>
      <c r="F106" s="49"/>
      <c r="G106" s="49"/>
      <c r="H106" s="49"/>
      <c r="I106" s="49"/>
      <c r="J106" s="49"/>
      <c r="K106" s="49"/>
      <c r="L106" s="49"/>
      <c r="M106" s="51"/>
    </row>
    <row r="107" spans="2:13" x14ac:dyDescent="0.2">
      <c r="B107" s="88" t="s">
        <v>17</v>
      </c>
      <c r="C107" s="89"/>
      <c r="D107" s="89"/>
      <c r="E107" s="89"/>
      <c r="F107" s="89"/>
      <c r="G107" s="7">
        <f>SUM(G31:G104)</f>
        <v>42389294.07</v>
      </c>
      <c r="H107" s="7">
        <f>SUM(H31:H104)</f>
        <v>42389294.07</v>
      </c>
      <c r="I107" s="7">
        <f>SUM(I31:I104)</f>
        <v>87917389.88000001</v>
      </c>
      <c r="J107" s="7">
        <f>SUM(J31:J104)</f>
        <v>39072283.230000012</v>
      </c>
      <c r="K107" s="7">
        <f>SUM(K31:K104)</f>
        <v>39026838.860000014</v>
      </c>
      <c r="L107" s="8">
        <f>IFERROR(K107/H107,0)</f>
        <v>0.92067678210334525</v>
      </c>
      <c r="M107" s="9">
        <f>IFERROR(K107/I107,0)</f>
        <v>0.443903520262242</v>
      </c>
    </row>
    <row r="108" spans="2:13" x14ac:dyDescent="0.2">
      <c r="B108" s="4"/>
      <c r="C108" s="5"/>
      <c r="D108" s="2"/>
      <c r="E108" s="6"/>
      <c r="F108" s="2"/>
      <c r="G108" s="2"/>
      <c r="H108" s="2"/>
      <c r="I108" s="2"/>
      <c r="J108" s="2"/>
      <c r="K108" s="2"/>
      <c r="L108" s="2"/>
      <c r="M108" s="3"/>
    </row>
    <row r="109" spans="2:13" x14ac:dyDescent="0.2">
      <c r="B109" s="75" t="s">
        <v>18</v>
      </c>
      <c r="C109" s="76"/>
      <c r="D109" s="76"/>
      <c r="E109" s="76"/>
      <c r="F109" s="76"/>
      <c r="G109" s="10">
        <f>+G26+G107</f>
        <v>42846503.299999997</v>
      </c>
      <c r="H109" s="10">
        <f>+H26+H107</f>
        <v>42846503.299999997</v>
      </c>
      <c r="I109" s="10">
        <f>+I26+I107</f>
        <v>89230923.030000016</v>
      </c>
      <c r="J109" s="10">
        <f>+J26+J107</f>
        <v>39818452.750000015</v>
      </c>
      <c r="K109" s="10">
        <f>+K26+K107</f>
        <v>39773008.380000018</v>
      </c>
      <c r="L109" s="11">
        <f>IFERROR(K109/H109,0)</f>
        <v>0.92826731043884325</v>
      </c>
      <c r="M109" s="12">
        <f>IFERROR(K109/I109,0)</f>
        <v>0.44573122219780326</v>
      </c>
    </row>
    <row r="110" spans="2:13" x14ac:dyDescent="0.2">
      <c r="B110" s="13"/>
      <c r="C110" s="14"/>
      <c r="D110" s="14"/>
      <c r="E110" s="15"/>
      <c r="F110" s="14"/>
      <c r="G110" s="14"/>
      <c r="H110" s="14"/>
      <c r="I110" s="14"/>
      <c r="J110" s="14"/>
      <c r="K110" s="14"/>
      <c r="L110" s="14"/>
      <c r="M110" s="16"/>
    </row>
    <row r="111" spans="2:13" ht="15" x14ac:dyDescent="0.25">
      <c r="B111" s="17" t="s">
        <v>19</v>
      </c>
      <c r="C111" s="17"/>
      <c r="D111" s="18"/>
      <c r="E111" s="19"/>
      <c r="F111" s="18"/>
      <c r="G111" s="18"/>
      <c r="H111" s="18"/>
    </row>
  </sheetData>
  <mergeCells count="22">
    <mergeCell ref="B109:F109"/>
    <mergeCell ref="K3:K5"/>
    <mergeCell ref="L3:M3"/>
    <mergeCell ref="L4:L5"/>
    <mergeCell ref="M4:M5"/>
    <mergeCell ref="B6:D6"/>
    <mergeCell ref="J6:K6"/>
    <mergeCell ref="C7:D7"/>
    <mergeCell ref="B26:F26"/>
    <mergeCell ref="B28:D28"/>
    <mergeCell ref="C29:D29"/>
    <mergeCell ref="B107:F107"/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524111030449</cp:lastModifiedBy>
  <dcterms:created xsi:type="dcterms:W3CDTF">2020-08-06T19:52:58Z</dcterms:created>
  <dcterms:modified xsi:type="dcterms:W3CDTF">2020-11-27T17:23:58Z</dcterms:modified>
</cp:coreProperties>
</file>